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xml"/>
  <Override PartName="/xl/charts/chart6.xml" ContentType="application/vnd.openxmlformats-officedocument.drawingml.chart+xml"/>
  <Override PartName="/xl/drawings/drawing11.xml" ContentType="application/vnd.openxmlformats-officedocument.drawing+xml"/>
  <Override PartName="/xl/charts/chart7.xml" ContentType="application/vnd.openxmlformats-officedocument.drawingml.chart+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xml"/>
  <Override PartName="/xl/charts/chart9.xml" ContentType="application/vnd.openxmlformats-officedocument.drawingml.chart+xml"/>
  <Override PartName="/xl/drawings/drawing14.xml" ContentType="application/vnd.openxmlformats-officedocument.drawing+xml"/>
  <Override PartName="/xl/charts/chart10.xml" ContentType="application/vnd.openxmlformats-officedocument.drawingml.chart+xml"/>
  <Override PartName="/xl/drawings/drawing15.xml" ContentType="application/vnd.openxmlformats-officedocument.drawing+xml"/>
  <Override PartName="/xl/charts/chart11.xml" ContentType="application/vnd.openxmlformats-officedocument.drawingml.chart+xml"/>
  <Override PartName="/xl/drawings/drawing16.xml" ContentType="application/vnd.openxmlformats-officedocument.drawing+xml"/>
  <Override PartName="/xl/charts/chart12.xml" ContentType="application/vnd.openxmlformats-officedocument.drawingml.chart+xml"/>
  <Override PartName="/xl/drawings/drawing17.xml" ContentType="application/vnd.openxmlformats-officedocument.drawing+xml"/>
  <Override PartName="/xl/charts/chart13.xml" ContentType="application/vnd.openxmlformats-officedocument.drawingml.chart+xml"/>
  <Override PartName="/xl/drawings/drawing18.xml" ContentType="application/vnd.openxmlformats-officedocument.drawing+xml"/>
  <Override PartName="/xl/charts/chart14.xml" ContentType="application/vnd.openxmlformats-officedocument.drawingml.chart+xml"/>
  <Override PartName="/xl/drawings/drawing19.xml" ContentType="application/vnd.openxmlformats-officedocument.drawing+xml"/>
  <Override PartName="/xl/charts/chart15.xml" ContentType="application/vnd.openxmlformats-officedocument.drawingml.chart+xml"/>
  <Override PartName="/xl/drawings/drawing20.xml" ContentType="application/vnd.openxmlformats-officedocument.drawing+xml"/>
  <Override PartName="/xl/charts/chart1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codeName="ThisWorkbook" defaultThemeVersion="124226"/>
  <mc:AlternateContent xmlns:mc="http://schemas.openxmlformats.org/markup-compatibility/2006">
    <mc:Choice Requires="x15">
      <x15ac:absPath xmlns:x15ac="http://schemas.microsoft.com/office/spreadsheetml/2010/11/ac" url="R:\Mercat de treball\Informes\Informe Trimestral\2020\3T 2020\"/>
    </mc:Choice>
  </mc:AlternateContent>
  <xr:revisionPtr revIDLastSave="0" documentId="13_ncr:1_{85F62DDB-F45C-4856-A0EE-4CCEC20E8F61}" xr6:coauthVersionLast="45" xr6:coauthVersionMax="45" xr10:uidLastSave="{00000000-0000-0000-0000-000000000000}"/>
  <bookViews>
    <workbookView xWindow="-120" yWindow="-120" windowWidth="29040" windowHeight="15840" tabRatio="851" firstSheet="16" activeTab="34" xr2:uid="{00000000-000D-0000-FFFF-FFFF00000000}"/>
  </bookViews>
  <sheets>
    <sheet name="Índex" sheetId="1" r:id="rId1"/>
    <sheet name="TaulaE1" sheetId="2" r:id="rId2"/>
    <sheet name="TaulaE2" sheetId="3" r:id="rId3"/>
    <sheet name="TaulaE3" sheetId="4" r:id="rId4"/>
    <sheet name="TaulaE4" sheetId="7" r:id="rId5"/>
    <sheet name="TaulaE5" sheetId="5" r:id="rId6"/>
    <sheet name="TaulaE6" sheetId="6" r:id="rId7"/>
    <sheet name="GràficE1" sheetId="9" r:id="rId8"/>
    <sheet name="GràficE2" sheetId="10" r:id="rId9"/>
    <sheet name="TaulaE7" sheetId="11" r:id="rId10"/>
    <sheet name="TaulaE8" sheetId="12" r:id="rId11"/>
    <sheet name="TaulaE9" sheetId="62" r:id="rId12"/>
    <sheet name="TaulaE10" sheetId="63" r:id="rId13"/>
    <sheet name="TaulaE11" sheetId="64" r:id="rId14"/>
    <sheet name="TaulaE12" sheetId="65" r:id="rId15"/>
    <sheet name="TaulaE13" sheetId="13" r:id="rId16"/>
    <sheet name="GràficE3" sheetId="8" r:id="rId17"/>
    <sheet name="TaulaE14" sheetId="53" r:id="rId18"/>
    <sheet name="TaulaA1" sheetId="25" r:id="rId19"/>
    <sheet name="GràficA1" sheetId="31" r:id="rId20"/>
    <sheet name="GràficA2" sheetId="29" r:id="rId21"/>
    <sheet name="GràficA3" sheetId="30" r:id="rId22"/>
    <sheet name="TaulaA2" sheetId="32" r:id="rId23"/>
    <sheet name="TaulaA3" sheetId="33" r:id="rId24"/>
    <sheet name="GràficA4" sheetId="35" r:id="rId25"/>
    <sheet name="GràficA5" sheetId="34" r:id="rId26"/>
    <sheet name="GràficA6" sheetId="36" r:id="rId27"/>
    <sheet name="TaulaA4" sheetId="37" r:id="rId28"/>
    <sheet name="TaulaA5" sheetId="39" r:id="rId29"/>
    <sheet name="TaulaA6" sheetId="40" r:id="rId30"/>
    <sheet name="TaulaA7" sheetId="41" r:id="rId31"/>
    <sheet name="TaulaA8" sheetId="60" r:id="rId32"/>
    <sheet name="GràficA7" sheetId="27" r:id="rId33"/>
    <sheet name="GràficA8" sheetId="28" r:id="rId34"/>
    <sheet name="GràficA9" sheetId="61" r:id="rId35"/>
    <sheet name="TaulaA9" sheetId="54" r:id="rId36"/>
    <sheet name="TaulaC1" sheetId="43" r:id="rId37"/>
    <sheet name="TaulaC2" sheetId="44" r:id="rId38"/>
    <sheet name="TaulaC3" sheetId="45" r:id="rId39"/>
    <sheet name="GràficC1" sheetId="46" r:id="rId40"/>
    <sheet name="GràficC2" sheetId="47" r:id="rId41"/>
    <sheet name="TaulaC4" sheetId="48" r:id="rId42"/>
    <sheet name="TaulaC5" sheetId="49" r:id="rId43"/>
    <sheet name="GràficC3" sheetId="50" r:id="rId44"/>
    <sheet name="GràficC4" sheetId="51" r:id="rId45"/>
    <sheet name="TaulaC6" sheetId="55" r:id="rId46"/>
  </sheets>
  <definedNames>
    <definedName name="_xlnm.Print_Area" localSheetId="19">GràficA1!$A$1:$I$32</definedName>
    <definedName name="_xlnm.Print_Area" localSheetId="20">GràficA2!$A$1:$I$32</definedName>
    <definedName name="_xlnm.Print_Area" localSheetId="21">GràficA3!$A$1:$I$32</definedName>
    <definedName name="_xlnm.Print_Area" localSheetId="24">GràficA4!$A$1:$I$32</definedName>
    <definedName name="_xlnm.Print_Area" localSheetId="25">GràficA5!$A$1:$I$32</definedName>
    <definedName name="_xlnm.Print_Area" localSheetId="26">GràficA6!$A$1:$I$32</definedName>
    <definedName name="_xlnm.Print_Area" localSheetId="32">GràficA7!$A$1:$I$32</definedName>
    <definedName name="_xlnm.Print_Area" localSheetId="33">GràficA8!$A$1:$I$32</definedName>
    <definedName name="_xlnm.Print_Area" localSheetId="34">GràficA9!$A$1:$I$32</definedName>
    <definedName name="_xlnm.Print_Area" localSheetId="39">GràficC1!$A$1:$I$32</definedName>
    <definedName name="_xlnm.Print_Area" localSheetId="40">GràficC2!$A$1:$I$32</definedName>
    <definedName name="_xlnm.Print_Area" localSheetId="43">GràficC3!$A$1:$I$32</definedName>
    <definedName name="_xlnm.Print_Area" localSheetId="44">GràficC4!$A$1:$I$32</definedName>
    <definedName name="_xlnm.Print_Area" localSheetId="7">GràficE1!$A$1:$I$32</definedName>
    <definedName name="_xlnm.Print_Area" localSheetId="8">GràficE2!$A$1:$I$32</definedName>
    <definedName name="_xlnm.Print_Area" localSheetId="16">GràficE3!$A$1:$I$32</definedName>
    <definedName name="_xlnm.Print_Area" localSheetId="0">Índex!$A$1:$C$80</definedName>
    <definedName name="_xlnm.Print_Area" localSheetId="18">TaulaA1!$A$1:$G$43</definedName>
    <definedName name="_xlnm.Print_Area" localSheetId="22">TaulaA2!$A$1:$G$43</definedName>
    <definedName name="_xlnm.Print_Area" localSheetId="23">TaulaA3!$A$1:$G$22</definedName>
    <definedName name="_xlnm.Print_Area" localSheetId="27">TaulaA4!$A$1:$D$32</definedName>
    <definedName name="_xlnm.Print_Area" localSheetId="28">TaulaA5!$A$1:$G$40</definedName>
    <definedName name="_xlnm.Print_Area" localSheetId="29">TaulaA6!$A$1:$G$40</definedName>
    <definedName name="_xlnm.Print_Area" localSheetId="30">TaulaA7!$A$1:$G$43</definedName>
    <definedName name="_xlnm.Print_Area" localSheetId="31">TaulaA8!$A$1:$I$40</definedName>
    <definedName name="_xlnm.Print_Area" localSheetId="35">TaulaA9!$A$1:$F$16</definedName>
    <definedName name="_xlnm.Print_Area" localSheetId="36">TaulaC1!$A$1:$F$43</definedName>
    <definedName name="_xlnm.Print_Area" localSheetId="37">TaulaC2!$A$1:$G$50</definedName>
    <definedName name="_xlnm.Print_Area" localSheetId="38">TaulaC3!$A$1:$G$43</definedName>
    <definedName name="_xlnm.Print_Area" localSheetId="41">TaulaC4!$A$1:$G$32</definedName>
    <definedName name="_xlnm.Print_Area" localSheetId="42">TaulaC5!$A$1:$G$27</definedName>
    <definedName name="_xlnm.Print_Area" localSheetId="45">TaulaC6!$A$1:$F$16</definedName>
    <definedName name="_xlnm.Print_Area" localSheetId="1">TaulaE1!$A$1:$F$43</definedName>
    <definedName name="_xlnm.Print_Area" localSheetId="12">TaulaE10!$A$1:$F$43</definedName>
    <definedName name="_xlnm.Print_Area" localSheetId="13">TaulaE11!$A$1:$F$42</definedName>
    <definedName name="_xlnm.Print_Area" localSheetId="14">TaulaE12!$A$1:$F$42</definedName>
    <definedName name="_xlnm.Print_Area" localSheetId="17">TaulaE14!$A$1:$F$27</definedName>
    <definedName name="_xlnm.Print_Area" localSheetId="2">TaulaE2!$A$1:$F$43</definedName>
    <definedName name="_xlnm.Print_Area" localSheetId="3">TaulaE3!$A$1:$F$43</definedName>
    <definedName name="_xlnm.Print_Area" localSheetId="4">TaulaE4!$A$1:$G$29</definedName>
    <definedName name="_xlnm.Print_Area" localSheetId="5">TaulaE5!$A$1:$Q$43</definedName>
    <definedName name="_xlnm.Print_Area" localSheetId="6">TaulaE6!$A$1:$Q$43</definedName>
    <definedName name="_xlnm.Print_Area" localSheetId="9">TaulaE7!$A$1:$D$31</definedName>
    <definedName name="_xlnm.Print_Area" localSheetId="10">TaulaE8!$A$1:$D$31</definedName>
    <definedName name="_xlnm.Print_Area" localSheetId="11">TaulaE9!$A$1:$F$43</definedName>
  </definedNames>
  <calcPr calcId="181029"/>
</workbook>
</file>

<file path=xl/calcChain.xml><?xml version="1.0" encoding="utf-8"?>
<calcChain xmlns="http://schemas.openxmlformats.org/spreadsheetml/2006/main">
  <c r="B39" i="45" l="1"/>
  <c r="H36" i="37"/>
  <c r="D53" i="10" l="1"/>
  <c r="C53" i="10"/>
  <c r="B53" i="10"/>
  <c r="D55" i="61" l="1"/>
  <c r="D56" i="61"/>
  <c r="B38" i="60"/>
  <c r="B37" i="60"/>
  <c r="B36" i="60"/>
  <c r="B35" i="60"/>
  <c r="B34" i="60"/>
  <c r="B33" i="60"/>
  <c r="B32" i="60"/>
  <c r="B31" i="60"/>
  <c r="B30" i="60"/>
  <c r="B29" i="60"/>
  <c r="B28" i="60"/>
  <c r="B27" i="60"/>
  <c r="B26" i="60"/>
  <c r="B25" i="60"/>
  <c r="B24" i="60"/>
  <c r="B23" i="60"/>
  <c r="B22" i="60"/>
  <c r="B21" i="60"/>
  <c r="B20" i="60"/>
  <c r="B19" i="60"/>
  <c r="B18" i="60"/>
  <c r="B17" i="60"/>
  <c r="B16" i="60"/>
  <c r="B15" i="60"/>
  <c r="B14" i="60"/>
  <c r="B13" i="60"/>
  <c r="B12" i="60"/>
  <c r="B11" i="60"/>
  <c r="B10" i="60"/>
  <c r="B9" i="60"/>
  <c r="B18" i="41" l="1"/>
  <c r="B17" i="41"/>
  <c r="B16" i="41"/>
  <c r="B15" i="41"/>
  <c r="B14" i="41"/>
  <c r="B13" i="41"/>
  <c r="B12" i="41"/>
  <c r="B11" i="41"/>
  <c r="B10" i="41"/>
  <c r="B9" i="41"/>
  <c r="B17" i="40"/>
  <c r="B16" i="40"/>
  <c r="B15" i="40"/>
  <c r="B14" i="40"/>
  <c r="B13" i="40"/>
  <c r="B12" i="40"/>
  <c r="B11" i="40"/>
  <c r="B10" i="40"/>
  <c r="B9" i="40"/>
  <c r="B17" i="39"/>
  <c r="B16" i="39"/>
  <c r="B15" i="39"/>
  <c r="B14" i="39"/>
  <c r="B13" i="39"/>
  <c r="B12" i="39"/>
  <c r="B11" i="39"/>
  <c r="B10" i="39"/>
  <c r="B9" i="39"/>
  <c r="B21" i="33"/>
  <c r="D50" i="30" l="1"/>
  <c r="D51" i="30"/>
  <c r="D52" i="30"/>
  <c r="D53" i="30"/>
  <c r="D54" i="30"/>
  <c r="D49" i="30"/>
  <c r="F53" i="51" l="1"/>
  <c r="E53" i="51"/>
  <c r="C53" i="51"/>
  <c r="B53" i="51"/>
  <c r="D42" i="45"/>
  <c r="F41" i="45"/>
  <c r="D41" i="45"/>
  <c r="F40" i="45"/>
  <c r="G40" i="45" s="1"/>
  <c r="D40" i="45"/>
  <c r="F39" i="45"/>
  <c r="E40" i="45"/>
  <c r="D53" i="51" l="1"/>
  <c r="B15" i="55" l="1"/>
  <c r="B10" i="49" l="1"/>
  <c r="B53" i="50"/>
  <c r="C53" i="50"/>
  <c r="B36" i="48"/>
  <c r="B35" i="48"/>
  <c r="B39" i="43" l="1"/>
  <c r="C10" i="44" s="1"/>
  <c r="D54" i="61" l="1"/>
  <c r="B38" i="31" l="1"/>
  <c r="D53" i="61" l="1"/>
  <c r="D9" i="39"/>
  <c r="E9" i="39" s="1"/>
  <c r="F9" i="39"/>
  <c r="G9" i="39" s="1"/>
  <c r="D11" i="39" l="1"/>
  <c r="B35" i="36"/>
  <c r="C43" i="36"/>
  <c r="H42" i="35" l="1"/>
  <c r="G35" i="35"/>
  <c r="F15" i="33" l="1"/>
  <c r="F16" i="33"/>
  <c r="C37" i="29" l="1"/>
  <c r="D46" i="29"/>
  <c r="D45" i="29"/>
  <c r="D44" i="29"/>
  <c r="D43" i="29"/>
  <c r="D42" i="29"/>
  <c r="D47" i="29" s="1"/>
  <c r="K42" i="31"/>
  <c r="K41" i="31"/>
  <c r="K40" i="31"/>
  <c r="K39" i="31"/>
  <c r="K38" i="31"/>
  <c r="J43" i="31"/>
  <c r="I43" i="31"/>
  <c r="H42" i="31"/>
  <c r="D42" i="31" s="1"/>
  <c r="H41" i="31"/>
  <c r="D41" i="31" s="1"/>
  <c r="H40" i="31"/>
  <c r="H39" i="31"/>
  <c r="H38" i="31"/>
  <c r="C42" i="31"/>
  <c r="B42" i="31"/>
  <c r="C41" i="31"/>
  <c r="B41" i="31"/>
  <c r="C40" i="31"/>
  <c r="B40" i="31"/>
  <c r="C39" i="31"/>
  <c r="B39" i="31"/>
  <c r="C38" i="31"/>
  <c r="K43" i="31" l="1"/>
  <c r="D39" i="31"/>
  <c r="D38" i="31"/>
  <c r="D40" i="31"/>
  <c r="H43" i="31"/>
  <c r="B52" i="51" l="1"/>
  <c r="C52" i="51"/>
  <c r="D52" i="51"/>
  <c r="E52" i="51"/>
  <c r="F52" i="51"/>
  <c r="B52" i="50"/>
  <c r="C52" i="50"/>
  <c r="C19" i="49"/>
  <c r="D19" i="49"/>
  <c r="E19" i="49" s="1"/>
  <c r="F19" i="49"/>
  <c r="G19" i="49" s="1"/>
  <c r="B48" i="50"/>
  <c r="E41" i="47" l="1"/>
  <c r="E42" i="47"/>
  <c r="E40" i="47"/>
  <c r="E39" i="47"/>
  <c r="E38" i="47"/>
  <c r="E37" i="47"/>
  <c r="E36" i="47"/>
  <c r="E35" i="47"/>
  <c r="F42" i="46"/>
  <c r="F41" i="46"/>
  <c r="F40" i="46"/>
  <c r="F39" i="46"/>
  <c r="F38" i="46"/>
  <c r="F37" i="46"/>
  <c r="F36" i="46"/>
  <c r="F35" i="46"/>
  <c r="C13" i="44"/>
  <c r="D13" i="44"/>
  <c r="E13" i="44" s="1"/>
  <c r="F13" i="44"/>
  <c r="G13" i="44" s="1"/>
  <c r="B14" i="48" l="1"/>
  <c r="B9" i="48"/>
  <c r="B33" i="49" l="1"/>
  <c r="C33" i="49" s="1"/>
  <c r="B32" i="49"/>
  <c r="B31" i="49"/>
  <c r="E43" i="47"/>
  <c r="H43" i="46"/>
  <c r="B54" i="44"/>
  <c r="B51" i="51" l="1"/>
  <c r="C51" i="51"/>
  <c r="D51" i="51"/>
  <c r="E51" i="51"/>
  <c r="F51" i="51"/>
  <c r="B51" i="50"/>
  <c r="C51" i="50"/>
  <c r="F36" i="47" l="1"/>
  <c r="F37" i="47"/>
  <c r="F38" i="47"/>
  <c r="F39" i="47"/>
  <c r="B39" i="47" s="1"/>
  <c r="F40" i="47"/>
  <c r="F41" i="47"/>
  <c r="F42" i="47"/>
  <c r="F35" i="47"/>
  <c r="G36" i="46"/>
  <c r="G37" i="46"/>
  <c r="G38" i="46"/>
  <c r="G39" i="46"/>
  <c r="G40" i="46"/>
  <c r="G41" i="46"/>
  <c r="G42" i="46"/>
  <c r="G35" i="46"/>
  <c r="F36" i="34" l="1"/>
  <c r="F37" i="34"/>
  <c r="F38" i="34"/>
  <c r="F39" i="34"/>
  <c r="F40" i="34"/>
  <c r="F41" i="34"/>
  <c r="F42" i="34"/>
  <c r="F43" i="34"/>
  <c r="F35" i="34"/>
  <c r="B50" i="51" l="1"/>
  <c r="C50" i="51"/>
  <c r="D50" i="51"/>
  <c r="E50" i="51"/>
  <c r="F50" i="51"/>
  <c r="B50" i="50"/>
  <c r="C50" i="50"/>
  <c r="D52" i="61" l="1"/>
  <c r="B49" i="51" l="1"/>
  <c r="C49" i="51"/>
  <c r="D49" i="51"/>
  <c r="E49" i="51"/>
  <c r="F49" i="51"/>
  <c r="B49" i="50"/>
  <c r="C49" i="50"/>
  <c r="F43" i="46"/>
  <c r="G43" i="46" s="1"/>
  <c r="B48" i="51" l="1"/>
  <c r="C48" i="51"/>
  <c r="D48" i="51"/>
  <c r="E48" i="51"/>
  <c r="F48" i="51"/>
  <c r="C48" i="50"/>
  <c r="C42" i="45"/>
  <c r="D51" i="61" l="1"/>
  <c r="B47" i="50" l="1"/>
  <c r="C47" i="50"/>
  <c r="C46" i="50"/>
  <c r="B46" i="50"/>
  <c r="C45" i="50"/>
  <c r="B45" i="50"/>
  <c r="C43" i="50"/>
  <c r="B43" i="50"/>
  <c r="A43" i="50"/>
  <c r="A42" i="50"/>
  <c r="A41" i="50"/>
  <c r="C40" i="50"/>
  <c r="B40" i="50"/>
  <c r="A40" i="50"/>
  <c r="C39" i="50"/>
  <c r="B39" i="50"/>
  <c r="A39" i="50"/>
  <c r="C38" i="50"/>
  <c r="B38" i="50"/>
  <c r="A38" i="50"/>
  <c r="C37" i="50"/>
  <c r="B37" i="50"/>
  <c r="A37" i="50"/>
  <c r="C36" i="50"/>
  <c r="B36" i="50"/>
  <c r="A36" i="50"/>
  <c r="C35" i="50"/>
  <c r="B35" i="50"/>
  <c r="A35" i="50"/>
  <c r="B47" i="51"/>
  <c r="C47" i="51"/>
  <c r="D47" i="51"/>
  <c r="E47" i="51"/>
  <c r="F47" i="51"/>
  <c r="A35" i="51"/>
  <c r="B35" i="51"/>
  <c r="F46" i="51"/>
  <c r="E46" i="51"/>
  <c r="D46" i="51"/>
  <c r="C46" i="51"/>
  <c r="B46" i="51"/>
  <c r="F45" i="51"/>
  <c r="E45" i="51"/>
  <c r="D45" i="51"/>
  <c r="C45" i="51"/>
  <c r="B45" i="51"/>
  <c r="F44" i="51"/>
  <c r="E44" i="51"/>
  <c r="D44" i="51"/>
  <c r="C44" i="51"/>
  <c r="B44" i="51"/>
  <c r="F43" i="51"/>
  <c r="E43" i="51"/>
  <c r="D43" i="51"/>
  <c r="C43" i="51"/>
  <c r="B43" i="51"/>
  <c r="F42" i="51"/>
  <c r="E42" i="51"/>
  <c r="D42" i="51"/>
  <c r="C42" i="51"/>
  <c r="B42" i="51"/>
  <c r="A42" i="51"/>
  <c r="F41" i="51"/>
  <c r="E41" i="51"/>
  <c r="D41" i="51"/>
  <c r="C41" i="51"/>
  <c r="B41" i="51"/>
  <c r="A41" i="51"/>
  <c r="F40" i="51"/>
  <c r="E40" i="51"/>
  <c r="D40" i="51"/>
  <c r="C40" i="51"/>
  <c r="B40" i="51"/>
  <c r="A40" i="51"/>
  <c r="F39" i="51"/>
  <c r="E39" i="51"/>
  <c r="D39" i="51"/>
  <c r="C39" i="51"/>
  <c r="B39" i="51"/>
  <c r="A39" i="51"/>
  <c r="F38" i="51"/>
  <c r="E38" i="51"/>
  <c r="D38" i="51"/>
  <c r="C38" i="51"/>
  <c r="B38" i="51"/>
  <c r="A38" i="51"/>
  <c r="F37" i="51"/>
  <c r="E37" i="51"/>
  <c r="D37" i="51"/>
  <c r="C37" i="51"/>
  <c r="B37" i="51"/>
  <c r="A37" i="51"/>
  <c r="F36" i="51"/>
  <c r="E36" i="51"/>
  <c r="D36" i="51"/>
  <c r="C36" i="51"/>
  <c r="B36" i="51"/>
  <c r="A36" i="51"/>
  <c r="F35" i="51"/>
  <c r="E35" i="51"/>
  <c r="D35" i="51"/>
  <c r="C35" i="51"/>
  <c r="G43" i="47" l="1"/>
  <c r="I52" i="44" l="1"/>
  <c r="I53" i="44"/>
  <c r="D38" i="44"/>
  <c r="E38" i="44" s="1"/>
  <c r="F38" i="44"/>
  <c r="G38" i="44" s="1"/>
  <c r="B53" i="44"/>
  <c r="D50" i="61" l="1"/>
  <c r="H44" i="46" l="1"/>
  <c r="H45" i="46" l="1"/>
  <c r="C35" i="46" l="1"/>
  <c r="C36" i="46"/>
  <c r="D36" i="46"/>
  <c r="F42" i="45"/>
  <c r="E42" i="45"/>
  <c r="D35" i="46" l="1"/>
  <c r="C41" i="43"/>
  <c r="D41" i="43" s="1"/>
  <c r="G46" i="34" l="1"/>
  <c r="F46" i="34"/>
  <c r="E46" i="34"/>
  <c r="B52" i="44" l="1"/>
  <c r="B55" i="44"/>
  <c r="B56" i="44"/>
  <c r="F43" i="47" l="1"/>
  <c r="D49" i="61" l="1"/>
  <c r="D33" i="41" l="1"/>
  <c r="F33" i="41"/>
  <c r="D48" i="61" l="1"/>
  <c r="D46" i="61" l="1"/>
  <c r="D45" i="61"/>
  <c r="D44" i="61"/>
  <c r="D43" i="61"/>
  <c r="D42" i="61"/>
  <c r="D41" i="61"/>
  <c r="D40" i="61"/>
  <c r="D39" i="61"/>
  <c r="D37" i="61"/>
  <c r="D36" i="61"/>
  <c r="D35" i="61"/>
  <c r="C9" i="55" l="1"/>
  <c r="E14" i="55" l="1"/>
  <c r="F14" i="55" s="1"/>
  <c r="D14" i="55"/>
  <c r="C40" i="45"/>
  <c r="C40" i="43"/>
  <c r="D40" i="43" s="1"/>
  <c r="E40" i="43"/>
  <c r="F40" i="43" s="1"/>
  <c r="D14" i="54"/>
  <c r="D39" i="64"/>
  <c r="D40" i="64"/>
  <c r="E14" i="54" l="1"/>
  <c r="F14" i="54" s="1"/>
  <c r="D47" i="61" l="1"/>
  <c r="C11" i="54"/>
  <c r="A5" i="55"/>
  <c r="B5" i="55"/>
  <c r="A6" i="55"/>
  <c r="D9" i="55"/>
  <c r="E9" i="55"/>
  <c r="F9" i="55" s="1"/>
  <c r="D10" i="55"/>
  <c r="E10" i="55"/>
  <c r="F10" i="55" s="1"/>
  <c r="D11" i="55"/>
  <c r="E11" i="55"/>
  <c r="F11" i="55" s="1"/>
  <c r="D12" i="55"/>
  <c r="E12" i="55"/>
  <c r="F12" i="55" s="1"/>
  <c r="D13" i="55"/>
  <c r="E13" i="55"/>
  <c r="F13" i="55" s="1"/>
  <c r="C14" i="55"/>
  <c r="E16" i="55"/>
  <c r="F16" i="55" s="1"/>
  <c r="A5" i="51"/>
  <c r="A6" i="51"/>
  <c r="A5" i="50"/>
  <c r="A6" i="50"/>
  <c r="B41" i="50"/>
  <c r="C41" i="50"/>
  <c r="B42" i="50"/>
  <c r="C42" i="50"/>
  <c r="B44" i="50"/>
  <c r="C44" i="50"/>
  <c r="A5" i="49"/>
  <c r="B5" i="49"/>
  <c r="A6" i="49"/>
  <c r="C12" i="49"/>
  <c r="D12" i="49"/>
  <c r="E12" i="49" s="1"/>
  <c r="F12" i="49"/>
  <c r="G12" i="49" s="1"/>
  <c r="C13" i="49"/>
  <c r="D13" i="49"/>
  <c r="E13" i="49" s="1"/>
  <c r="F13" i="49"/>
  <c r="G13" i="49" s="1"/>
  <c r="C15" i="49"/>
  <c r="D15" i="49"/>
  <c r="E15" i="49" s="1"/>
  <c r="F15" i="49"/>
  <c r="G15" i="49" s="1"/>
  <c r="C16" i="49"/>
  <c r="D16" i="49"/>
  <c r="E16" i="49" s="1"/>
  <c r="F16" i="49"/>
  <c r="G16" i="49" s="1"/>
  <c r="C17" i="49"/>
  <c r="D17" i="49"/>
  <c r="E17" i="49" s="1"/>
  <c r="F17" i="49"/>
  <c r="G17" i="49" s="1"/>
  <c r="D20" i="49"/>
  <c r="E20" i="49" s="1"/>
  <c r="F20" i="49"/>
  <c r="G20" i="49" s="1"/>
  <c r="D21" i="49"/>
  <c r="E21" i="49" s="1"/>
  <c r="F21" i="49"/>
  <c r="G21" i="49" s="1"/>
  <c r="D22" i="49"/>
  <c r="E22" i="49" s="1"/>
  <c r="F22" i="49"/>
  <c r="G22" i="49" s="1"/>
  <c r="D23" i="49"/>
  <c r="E23" i="49" s="1"/>
  <c r="F23" i="49"/>
  <c r="G23" i="49" s="1"/>
  <c r="D24" i="49"/>
  <c r="E24" i="49" s="1"/>
  <c r="F24" i="49"/>
  <c r="G24" i="49" s="1"/>
  <c r="D25" i="49"/>
  <c r="E25" i="49" s="1"/>
  <c r="F25" i="49"/>
  <c r="G25" i="49" s="1"/>
  <c r="D26" i="49"/>
  <c r="E26" i="49" s="1"/>
  <c r="F26" i="49"/>
  <c r="G26" i="49" s="1"/>
  <c r="A5" i="48"/>
  <c r="B5" i="48"/>
  <c r="A6" i="48"/>
  <c r="D10" i="48"/>
  <c r="E10" i="48" s="1"/>
  <c r="F10" i="48"/>
  <c r="G10" i="48" s="1"/>
  <c r="D11" i="48"/>
  <c r="E11" i="48" s="1"/>
  <c r="F11" i="48"/>
  <c r="G11" i="48" s="1"/>
  <c r="D12" i="48"/>
  <c r="E12" i="48" s="1"/>
  <c r="F12" i="48"/>
  <c r="G12" i="48" s="1"/>
  <c r="D13" i="48"/>
  <c r="E13" i="48" s="1"/>
  <c r="F13" i="48"/>
  <c r="G13" i="48" s="1"/>
  <c r="D14" i="48"/>
  <c r="E14" i="48" s="1"/>
  <c r="D15" i="48"/>
  <c r="E15" i="48" s="1"/>
  <c r="F15" i="48"/>
  <c r="G15" i="48" s="1"/>
  <c r="D16" i="48"/>
  <c r="E16" i="48" s="1"/>
  <c r="F16" i="48"/>
  <c r="G16" i="48" s="1"/>
  <c r="D17" i="48"/>
  <c r="E17" i="48" s="1"/>
  <c r="F17" i="48"/>
  <c r="G17" i="48" s="1"/>
  <c r="D18" i="48"/>
  <c r="E18" i="48" s="1"/>
  <c r="F18" i="48"/>
  <c r="G18" i="48" s="1"/>
  <c r="D19" i="48"/>
  <c r="E19" i="48" s="1"/>
  <c r="F19" i="48"/>
  <c r="G19" i="48" s="1"/>
  <c r="D20" i="48"/>
  <c r="E20" i="48" s="1"/>
  <c r="F20" i="48"/>
  <c r="G20" i="48" s="1"/>
  <c r="D21" i="48"/>
  <c r="E21" i="48" s="1"/>
  <c r="F21" i="48"/>
  <c r="G21" i="48" s="1"/>
  <c r="D22" i="48"/>
  <c r="F22" i="48"/>
  <c r="D23" i="48"/>
  <c r="E23" i="48" s="1"/>
  <c r="F23" i="48"/>
  <c r="G23" i="48" s="1"/>
  <c r="D24" i="48"/>
  <c r="E24" i="48" s="1"/>
  <c r="F24" i="48"/>
  <c r="G24" i="48" s="1"/>
  <c r="D25" i="48"/>
  <c r="E25" i="48" s="1"/>
  <c r="F25" i="48"/>
  <c r="G25" i="48" s="1"/>
  <c r="D27" i="48"/>
  <c r="E27" i="48" s="1"/>
  <c r="F27" i="48"/>
  <c r="G27" i="48" s="1"/>
  <c r="D28" i="48"/>
  <c r="E28" i="48" s="1"/>
  <c r="F28" i="48"/>
  <c r="G28" i="48" s="1"/>
  <c r="D29" i="48"/>
  <c r="E29" i="48" s="1"/>
  <c r="F29" i="48"/>
  <c r="G29" i="48" s="1"/>
  <c r="D30" i="48"/>
  <c r="E30" i="48" s="1"/>
  <c r="F30" i="48"/>
  <c r="G30" i="48" s="1"/>
  <c r="D31" i="48"/>
  <c r="E31" i="48" s="1"/>
  <c r="F31" i="48"/>
  <c r="G31" i="48" s="1"/>
  <c r="A5" i="47"/>
  <c r="B5" i="47"/>
  <c r="A6" i="47"/>
  <c r="C35" i="47"/>
  <c r="B35" i="47"/>
  <c r="C36" i="47"/>
  <c r="B36" i="47"/>
  <c r="C37" i="47"/>
  <c r="B37" i="47"/>
  <c r="C38" i="47"/>
  <c r="B38" i="47"/>
  <c r="C39" i="47"/>
  <c r="C40" i="47"/>
  <c r="B40" i="47"/>
  <c r="C41" i="47"/>
  <c r="B41" i="47"/>
  <c r="C42" i="47"/>
  <c r="B42" i="47"/>
  <c r="A5" i="46"/>
  <c r="B5" i="46"/>
  <c r="A6" i="46"/>
  <c r="D37" i="46"/>
  <c r="C37" i="46"/>
  <c r="D38" i="46"/>
  <c r="C38" i="46"/>
  <c r="D39" i="46"/>
  <c r="C39" i="46"/>
  <c r="D40" i="46"/>
  <c r="C40" i="46"/>
  <c r="D41" i="46"/>
  <c r="C41" i="46"/>
  <c r="D42" i="46"/>
  <c r="C42" i="46"/>
  <c r="A5" i="45"/>
  <c r="B5" i="45"/>
  <c r="A6" i="45"/>
  <c r="C9" i="45"/>
  <c r="D9" i="45"/>
  <c r="E9" i="45" s="1"/>
  <c r="F9" i="45"/>
  <c r="G9" i="45" s="1"/>
  <c r="C10" i="45"/>
  <c r="D10" i="45"/>
  <c r="E10" i="45" s="1"/>
  <c r="F10" i="45"/>
  <c r="G10" i="45" s="1"/>
  <c r="C11" i="45"/>
  <c r="D11" i="45"/>
  <c r="E11" i="45" s="1"/>
  <c r="F11" i="45"/>
  <c r="G11" i="45" s="1"/>
  <c r="C12" i="45"/>
  <c r="D12" i="45"/>
  <c r="E12" i="45" s="1"/>
  <c r="F12" i="45"/>
  <c r="G12" i="45" s="1"/>
  <c r="C13" i="45"/>
  <c r="D13" i="45"/>
  <c r="E13" i="45" s="1"/>
  <c r="F13" i="45"/>
  <c r="G13" i="45" s="1"/>
  <c r="C14" i="45"/>
  <c r="D14" i="45"/>
  <c r="F14" i="45"/>
  <c r="G14" i="45" s="1"/>
  <c r="C15" i="45"/>
  <c r="D15" i="45"/>
  <c r="E15" i="45" s="1"/>
  <c r="F15" i="45"/>
  <c r="G15" i="45" s="1"/>
  <c r="C16" i="45"/>
  <c r="D16" i="45"/>
  <c r="E16" i="45" s="1"/>
  <c r="F16" i="45"/>
  <c r="G16" i="45" s="1"/>
  <c r="C17" i="45"/>
  <c r="D17" i="45"/>
  <c r="E17" i="45" s="1"/>
  <c r="F17" i="45"/>
  <c r="G17" i="45" s="1"/>
  <c r="C18" i="45"/>
  <c r="D18" i="45"/>
  <c r="E18" i="45" s="1"/>
  <c r="F18" i="45"/>
  <c r="G18" i="45" s="1"/>
  <c r="C19" i="45"/>
  <c r="D19" i="45"/>
  <c r="E19" i="45" s="1"/>
  <c r="F19" i="45"/>
  <c r="G19" i="45" s="1"/>
  <c r="C20" i="45"/>
  <c r="D20" i="45"/>
  <c r="E20" i="45" s="1"/>
  <c r="F20" i="45"/>
  <c r="G20" i="45" s="1"/>
  <c r="C21" i="45"/>
  <c r="D21" i="45"/>
  <c r="E21" i="45" s="1"/>
  <c r="F21" i="45"/>
  <c r="G21" i="45" s="1"/>
  <c r="C22" i="45"/>
  <c r="D22" i="45"/>
  <c r="E22" i="45" s="1"/>
  <c r="F22" i="45"/>
  <c r="G22" i="45" s="1"/>
  <c r="C23" i="45"/>
  <c r="D23" i="45"/>
  <c r="E23" i="45" s="1"/>
  <c r="F23" i="45"/>
  <c r="G23" i="45" s="1"/>
  <c r="C24" i="45"/>
  <c r="D24" i="45"/>
  <c r="E24" i="45" s="1"/>
  <c r="F24" i="45"/>
  <c r="G24" i="45" s="1"/>
  <c r="C25" i="45"/>
  <c r="D25" i="45"/>
  <c r="E25" i="45" s="1"/>
  <c r="F25" i="45"/>
  <c r="G25" i="45" s="1"/>
  <c r="C26" i="45"/>
  <c r="D26" i="45"/>
  <c r="E26" i="45" s="1"/>
  <c r="F26" i="45"/>
  <c r="G26" i="45" s="1"/>
  <c r="C27" i="45"/>
  <c r="D27" i="45"/>
  <c r="E27" i="45" s="1"/>
  <c r="F27" i="45"/>
  <c r="G27" i="45" s="1"/>
  <c r="C28" i="45"/>
  <c r="D28" i="45"/>
  <c r="E28" i="45" s="1"/>
  <c r="F28" i="45"/>
  <c r="G28" i="45" s="1"/>
  <c r="C29" i="45"/>
  <c r="D29" i="45"/>
  <c r="F29" i="45"/>
  <c r="G29" i="45" s="1"/>
  <c r="C30" i="45"/>
  <c r="D30" i="45"/>
  <c r="E30" i="45" s="1"/>
  <c r="F30" i="45"/>
  <c r="G30" i="45" s="1"/>
  <c r="C31" i="45"/>
  <c r="D31" i="45"/>
  <c r="E31" i="45" s="1"/>
  <c r="F31" i="45"/>
  <c r="G31" i="45" s="1"/>
  <c r="C32" i="45"/>
  <c r="D32" i="45"/>
  <c r="E32" i="45" s="1"/>
  <c r="F32" i="45"/>
  <c r="G32" i="45" s="1"/>
  <c r="C33" i="45"/>
  <c r="D33" i="45"/>
  <c r="E33" i="45" s="1"/>
  <c r="F33" i="45"/>
  <c r="G33" i="45" s="1"/>
  <c r="C34" i="45"/>
  <c r="D34" i="45"/>
  <c r="E34" i="45" s="1"/>
  <c r="F34" i="45"/>
  <c r="G34" i="45" s="1"/>
  <c r="C35" i="45"/>
  <c r="D35" i="45"/>
  <c r="E35" i="45" s="1"/>
  <c r="F35" i="45"/>
  <c r="G35" i="45" s="1"/>
  <c r="C36" i="45"/>
  <c r="D36" i="45"/>
  <c r="E36" i="45" s="1"/>
  <c r="F36" i="45"/>
  <c r="G36" i="45" s="1"/>
  <c r="C37" i="45"/>
  <c r="D37" i="45"/>
  <c r="E37" i="45" s="1"/>
  <c r="F37" i="45"/>
  <c r="G37" i="45" s="1"/>
  <c r="C38" i="45"/>
  <c r="D38" i="45"/>
  <c r="E38" i="45" s="1"/>
  <c r="F38" i="45"/>
  <c r="G38" i="45" s="1"/>
  <c r="C41" i="45"/>
  <c r="E41" i="45"/>
  <c r="G41" i="45"/>
  <c r="G42" i="45"/>
  <c r="A5" i="44"/>
  <c r="B5" i="44"/>
  <c r="A6" i="44"/>
  <c r="D10" i="44"/>
  <c r="E10" i="44" s="1"/>
  <c r="D11" i="44"/>
  <c r="E11" i="44" s="1"/>
  <c r="F11" i="44"/>
  <c r="G11" i="44" s="1"/>
  <c r="D14" i="44"/>
  <c r="E14" i="44" s="1"/>
  <c r="F14" i="44"/>
  <c r="G14" i="44" s="1"/>
  <c r="D15" i="44"/>
  <c r="E15" i="44" s="1"/>
  <c r="F15" i="44"/>
  <c r="G15" i="44" s="1"/>
  <c r="D16" i="44"/>
  <c r="E16" i="44" s="1"/>
  <c r="F16" i="44"/>
  <c r="G16" i="44" s="1"/>
  <c r="D17" i="44"/>
  <c r="E17" i="44" s="1"/>
  <c r="F17" i="44"/>
  <c r="G17" i="44" s="1"/>
  <c r="D18" i="44"/>
  <c r="E18" i="44" s="1"/>
  <c r="F18" i="44"/>
  <c r="G18" i="44" s="1"/>
  <c r="D20" i="44"/>
  <c r="E20" i="44" s="1"/>
  <c r="F20" i="44"/>
  <c r="G20" i="44" s="1"/>
  <c r="D21" i="44"/>
  <c r="E21" i="44" s="1"/>
  <c r="F21" i="44"/>
  <c r="G21" i="44" s="1"/>
  <c r="D22" i="44"/>
  <c r="E22" i="44" s="1"/>
  <c r="F22" i="44"/>
  <c r="G22" i="44" s="1"/>
  <c r="D23" i="44"/>
  <c r="E23" i="44" s="1"/>
  <c r="F23" i="44"/>
  <c r="G23" i="44" s="1"/>
  <c r="D24" i="44"/>
  <c r="E24" i="44" s="1"/>
  <c r="F24" i="44"/>
  <c r="G24" i="44" s="1"/>
  <c r="D25" i="44"/>
  <c r="E25" i="44" s="1"/>
  <c r="F25" i="44"/>
  <c r="G25" i="44" s="1"/>
  <c r="D26" i="44"/>
  <c r="E26" i="44" s="1"/>
  <c r="F26" i="44"/>
  <c r="G26" i="44" s="1"/>
  <c r="D27" i="44"/>
  <c r="E27" i="44" s="1"/>
  <c r="F27" i="44"/>
  <c r="G27" i="44" s="1"/>
  <c r="D29" i="44"/>
  <c r="E29" i="44" s="1"/>
  <c r="F29" i="44"/>
  <c r="G29" i="44" s="1"/>
  <c r="D30" i="44"/>
  <c r="E30" i="44" s="1"/>
  <c r="F30" i="44"/>
  <c r="G30" i="44" s="1"/>
  <c r="D31" i="44"/>
  <c r="E31" i="44" s="1"/>
  <c r="F31" i="44"/>
  <c r="G31" i="44" s="1"/>
  <c r="D32" i="44"/>
  <c r="E32" i="44" s="1"/>
  <c r="F32" i="44"/>
  <c r="G32" i="44" s="1"/>
  <c r="D33" i="44"/>
  <c r="E33" i="44" s="1"/>
  <c r="F33" i="44"/>
  <c r="G33" i="44" s="1"/>
  <c r="D34" i="44"/>
  <c r="E34" i="44" s="1"/>
  <c r="F34" i="44"/>
  <c r="G34" i="44" s="1"/>
  <c r="D35" i="44"/>
  <c r="E35" i="44" s="1"/>
  <c r="F35" i="44"/>
  <c r="G35" i="44" s="1"/>
  <c r="D36" i="44"/>
  <c r="E36" i="44" s="1"/>
  <c r="F36" i="44"/>
  <c r="G36" i="44" s="1"/>
  <c r="D37" i="44"/>
  <c r="E37" i="44" s="1"/>
  <c r="F37" i="44"/>
  <c r="G37" i="44" s="1"/>
  <c r="D40" i="44"/>
  <c r="F40" i="44"/>
  <c r="G40" i="44" s="1"/>
  <c r="D41" i="44"/>
  <c r="E41" i="44" s="1"/>
  <c r="F41" i="44"/>
  <c r="G41" i="44" s="1"/>
  <c r="D42" i="44"/>
  <c r="E42" i="44" s="1"/>
  <c r="F42" i="44"/>
  <c r="G42" i="44" s="1"/>
  <c r="D43" i="44"/>
  <c r="E43" i="44" s="1"/>
  <c r="F43" i="44"/>
  <c r="G43" i="44" s="1"/>
  <c r="D44" i="44"/>
  <c r="E44" i="44" s="1"/>
  <c r="F44" i="44"/>
  <c r="G44" i="44" s="1"/>
  <c r="D45" i="44"/>
  <c r="E45" i="44" s="1"/>
  <c r="F45" i="44"/>
  <c r="G45" i="44" s="1"/>
  <c r="D46" i="44"/>
  <c r="E46" i="44" s="1"/>
  <c r="F46" i="44"/>
  <c r="G46" i="44" s="1"/>
  <c r="D47" i="44"/>
  <c r="E47" i="44" s="1"/>
  <c r="F47" i="44"/>
  <c r="G47" i="44" s="1"/>
  <c r="D48" i="44"/>
  <c r="E48" i="44" s="1"/>
  <c r="F48" i="44"/>
  <c r="G48" i="44" s="1"/>
  <c r="D49" i="44"/>
  <c r="E49" i="44" s="1"/>
  <c r="F49" i="44"/>
  <c r="G49" i="44" s="1"/>
  <c r="I54" i="44"/>
  <c r="I55" i="44"/>
  <c r="I56" i="44"/>
  <c r="A5" i="43"/>
  <c r="B5" i="43"/>
  <c r="A6" i="43"/>
  <c r="C9" i="43"/>
  <c r="D9" i="43" s="1"/>
  <c r="E9" i="43"/>
  <c r="F9" i="43" s="1"/>
  <c r="C10" i="43"/>
  <c r="D10" i="43" s="1"/>
  <c r="E10" i="43"/>
  <c r="F10" i="43" s="1"/>
  <c r="C11" i="43"/>
  <c r="D11" i="43" s="1"/>
  <c r="E11" i="43"/>
  <c r="F11" i="43" s="1"/>
  <c r="C12" i="43"/>
  <c r="D12" i="43" s="1"/>
  <c r="E12" i="43"/>
  <c r="F12" i="43" s="1"/>
  <c r="C13" i="43"/>
  <c r="D13" i="43" s="1"/>
  <c r="E13" i="43"/>
  <c r="F13" i="43" s="1"/>
  <c r="C14" i="43"/>
  <c r="D14" i="43" s="1"/>
  <c r="E14" i="43"/>
  <c r="F14" i="43" s="1"/>
  <c r="C15" i="43"/>
  <c r="D15" i="43" s="1"/>
  <c r="E15" i="43"/>
  <c r="F15" i="43" s="1"/>
  <c r="C16" i="43"/>
  <c r="D16" i="43" s="1"/>
  <c r="E16" i="43"/>
  <c r="F16" i="43" s="1"/>
  <c r="C17" i="43"/>
  <c r="D17" i="43" s="1"/>
  <c r="E17" i="43"/>
  <c r="F17" i="43" s="1"/>
  <c r="C18" i="43"/>
  <c r="D18" i="43" s="1"/>
  <c r="E18" i="43"/>
  <c r="F18" i="43" s="1"/>
  <c r="C19" i="43"/>
  <c r="D19" i="43" s="1"/>
  <c r="E19" i="43"/>
  <c r="F19" i="43" s="1"/>
  <c r="C20" i="43"/>
  <c r="D20" i="43" s="1"/>
  <c r="E20" i="43"/>
  <c r="F20" i="43" s="1"/>
  <c r="C21" i="43"/>
  <c r="D21" i="43" s="1"/>
  <c r="E21" i="43"/>
  <c r="F21" i="43" s="1"/>
  <c r="C22" i="43"/>
  <c r="D22" i="43" s="1"/>
  <c r="E22" i="43"/>
  <c r="F22" i="43" s="1"/>
  <c r="C23" i="43"/>
  <c r="D23" i="43" s="1"/>
  <c r="E23" i="43"/>
  <c r="F23" i="43" s="1"/>
  <c r="C24" i="43"/>
  <c r="D24" i="43" s="1"/>
  <c r="E24" i="43"/>
  <c r="F24" i="43" s="1"/>
  <c r="C25" i="43"/>
  <c r="D25" i="43" s="1"/>
  <c r="E25" i="43"/>
  <c r="F25" i="43" s="1"/>
  <c r="C26" i="43"/>
  <c r="D26" i="43" s="1"/>
  <c r="E26" i="43"/>
  <c r="F26" i="43" s="1"/>
  <c r="C27" i="43"/>
  <c r="D27" i="43" s="1"/>
  <c r="E27" i="43"/>
  <c r="F27" i="43" s="1"/>
  <c r="C28" i="43"/>
  <c r="D28" i="43" s="1"/>
  <c r="E28" i="43"/>
  <c r="F28" i="43" s="1"/>
  <c r="C29" i="43"/>
  <c r="D29" i="43" s="1"/>
  <c r="E29" i="43"/>
  <c r="F29" i="43" s="1"/>
  <c r="C30" i="43"/>
  <c r="D30" i="43" s="1"/>
  <c r="E30" i="43"/>
  <c r="F30" i="43" s="1"/>
  <c r="C31" i="43"/>
  <c r="D31" i="43" s="1"/>
  <c r="E31" i="43"/>
  <c r="F31" i="43" s="1"/>
  <c r="C32" i="43"/>
  <c r="D32" i="43" s="1"/>
  <c r="E32" i="43"/>
  <c r="F32" i="43" s="1"/>
  <c r="C33" i="43"/>
  <c r="D33" i="43" s="1"/>
  <c r="E33" i="43"/>
  <c r="F33" i="43" s="1"/>
  <c r="C34" i="43"/>
  <c r="D34" i="43" s="1"/>
  <c r="E34" i="43"/>
  <c r="F34" i="43" s="1"/>
  <c r="C35" i="43"/>
  <c r="D35" i="43" s="1"/>
  <c r="E35" i="43"/>
  <c r="F35" i="43" s="1"/>
  <c r="C36" i="43"/>
  <c r="D36" i="43" s="1"/>
  <c r="E36" i="43"/>
  <c r="F36" i="43" s="1"/>
  <c r="C37" i="43"/>
  <c r="D37" i="43" s="1"/>
  <c r="E37" i="43"/>
  <c r="F37" i="43" s="1"/>
  <c r="C38" i="43"/>
  <c r="D38" i="43" s="1"/>
  <c r="E38" i="43"/>
  <c r="F38" i="43" s="1"/>
  <c r="E41" i="43"/>
  <c r="F41" i="43" s="1"/>
  <c r="C42" i="43"/>
  <c r="D42" i="43" s="1"/>
  <c r="E42" i="43"/>
  <c r="F42" i="43" s="1"/>
  <c r="A5" i="54"/>
  <c r="B5" i="54"/>
  <c r="A6" i="54"/>
  <c r="D9" i="54"/>
  <c r="E9" i="54"/>
  <c r="F9" i="54" s="1"/>
  <c r="D10" i="54"/>
  <c r="E10" i="54"/>
  <c r="F10" i="54" s="1"/>
  <c r="D11" i="54"/>
  <c r="E11" i="54"/>
  <c r="F11" i="54" s="1"/>
  <c r="D12" i="54"/>
  <c r="E12" i="54"/>
  <c r="F12" i="54" s="1"/>
  <c r="D13" i="54"/>
  <c r="E13" i="54"/>
  <c r="F13" i="54" s="1"/>
  <c r="E16" i="54"/>
  <c r="F16" i="54" s="1"/>
  <c r="A5" i="61"/>
  <c r="A6" i="61"/>
  <c r="A5" i="28"/>
  <c r="A6" i="28"/>
  <c r="A5" i="27"/>
  <c r="A6" i="27"/>
  <c r="A5" i="60"/>
  <c r="B5" i="60"/>
  <c r="A6" i="60"/>
  <c r="C9" i="60"/>
  <c r="E9" i="60"/>
  <c r="G9" i="60"/>
  <c r="I9" i="60"/>
  <c r="K9" i="60"/>
  <c r="C10" i="60"/>
  <c r="E10" i="60"/>
  <c r="G10" i="60"/>
  <c r="I10" i="60"/>
  <c r="K10" i="60"/>
  <c r="C11" i="60"/>
  <c r="E11" i="60"/>
  <c r="G11" i="60"/>
  <c r="I11" i="60"/>
  <c r="K11" i="60"/>
  <c r="C12" i="60"/>
  <c r="E12" i="60"/>
  <c r="G12" i="60"/>
  <c r="I12" i="60"/>
  <c r="K12" i="60"/>
  <c r="C13" i="60"/>
  <c r="E13" i="60"/>
  <c r="G13" i="60"/>
  <c r="I13" i="60"/>
  <c r="K13" i="60"/>
  <c r="C14" i="60"/>
  <c r="E14" i="60"/>
  <c r="G14" i="60"/>
  <c r="I14" i="60"/>
  <c r="K14" i="60"/>
  <c r="C15" i="60"/>
  <c r="E15" i="60"/>
  <c r="G15" i="60"/>
  <c r="I15" i="60"/>
  <c r="K15" i="60"/>
  <c r="C16" i="60"/>
  <c r="E16" i="60"/>
  <c r="G16" i="60"/>
  <c r="I16" i="60"/>
  <c r="K16" i="60"/>
  <c r="C17" i="60"/>
  <c r="E17" i="60"/>
  <c r="G17" i="60"/>
  <c r="I17" i="60"/>
  <c r="K17" i="60"/>
  <c r="C18" i="60"/>
  <c r="E18" i="60"/>
  <c r="G18" i="60"/>
  <c r="I18" i="60"/>
  <c r="K18" i="60"/>
  <c r="C19" i="60"/>
  <c r="E19" i="60"/>
  <c r="G19" i="60"/>
  <c r="I19" i="60"/>
  <c r="K19" i="60"/>
  <c r="C20" i="60"/>
  <c r="E20" i="60"/>
  <c r="G20" i="60"/>
  <c r="I20" i="60"/>
  <c r="K20" i="60"/>
  <c r="C21" i="60"/>
  <c r="E21" i="60"/>
  <c r="G21" i="60"/>
  <c r="I21" i="60"/>
  <c r="K21" i="60"/>
  <c r="C22" i="60"/>
  <c r="E22" i="60"/>
  <c r="G22" i="60"/>
  <c r="I22" i="60"/>
  <c r="K22" i="60"/>
  <c r="C23" i="60"/>
  <c r="E23" i="60"/>
  <c r="G23" i="60"/>
  <c r="I23" i="60"/>
  <c r="K23" i="60"/>
  <c r="C24" i="60"/>
  <c r="E24" i="60"/>
  <c r="G24" i="60"/>
  <c r="I24" i="60"/>
  <c r="K24" i="60"/>
  <c r="C25" i="60"/>
  <c r="E25" i="60"/>
  <c r="G25" i="60"/>
  <c r="I25" i="60"/>
  <c r="K25" i="60"/>
  <c r="C26" i="60"/>
  <c r="E26" i="60"/>
  <c r="G26" i="60"/>
  <c r="I26" i="60"/>
  <c r="K26" i="60"/>
  <c r="C27" i="60"/>
  <c r="E27" i="60"/>
  <c r="G27" i="60"/>
  <c r="I27" i="60"/>
  <c r="K27" i="60"/>
  <c r="C28" i="60"/>
  <c r="E28" i="60"/>
  <c r="G28" i="60"/>
  <c r="I28" i="60"/>
  <c r="K28" i="60"/>
  <c r="C29" i="60"/>
  <c r="E29" i="60"/>
  <c r="G29" i="60"/>
  <c r="I29" i="60"/>
  <c r="K29" i="60"/>
  <c r="C30" i="60"/>
  <c r="E30" i="60"/>
  <c r="G30" i="60"/>
  <c r="I30" i="60"/>
  <c r="K30" i="60"/>
  <c r="C31" i="60"/>
  <c r="E31" i="60"/>
  <c r="G31" i="60"/>
  <c r="I31" i="60"/>
  <c r="K31" i="60"/>
  <c r="C32" i="60"/>
  <c r="E32" i="60"/>
  <c r="G32" i="60"/>
  <c r="I32" i="60"/>
  <c r="K32" i="60"/>
  <c r="C33" i="60"/>
  <c r="E33" i="60"/>
  <c r="G33" i="60"/>
  <c r="I33" i="60"/>
  <c r="K33" i="60"/>
  <c r="C34" i="60"/>
  <c r="E34" i="60"/>
  <c r="G34" i="60"/>
  <c r="I34" i="60"/>
  <c r="K34" i="60"/>
  <c r="C35" i="60"/>
  <c r="E35" i="60"/>
  <c r="G35" i="60"/>
  <c r="I35" i="60"/>
  <c r="K35" i="60"/>
  <c r="C36" i="60"/>
  <c r="E36" i="60"/>
  <c r="G36" i="60"/>
  <c r="I36" i="60"/>
  <c r="K36" i="60"/>
  <c r="C37" i="60"/>
  <c r="E37" i="60"/>
  <c r="G37" i="60"/>
  <c r="I37" i="60"/>
  <c r="K37" i="60"/>
  <c r="C38" i="60"/>
  <c r="E38" i="60"/>
  <c r="G38" i="60"/>
  <c r="I38" i="60"/>
  <c r="K38" i="60"/>
  <c r="A5" i="41"/>
  <c r="B5" i="41"/>
  <c r="A6" i="41"/>
  <c r="F9" i="41"/>
  <c r="G9" i="41" s="1"/>
  <c r="D10" i="41"/>
  <c r="E10" i="41" s="1"/>
  <c r="F10" i="41"/>
  <c r="G10" i="41" s="1"/>
  <c r="F11" i="41"/>
  <c r="G11" i="41" s="1"/>
  <c r="D13" i="41"/>
  <c r="E13" i="41" s="1"/>
  <c r="D14" i="41"/>
  <c r="E14" i="41" s="1"/>
  <c r="F14" i="41"/>
  <c r="G14" i="41" s="1"/>
  <c r="F15" i="41"/>
  <c r="G15" i="41" s="1"/>
  <c r="D15" i="41"/>
  <c r="E15" i="41" s="1"/>
  <c r="F16" i="41"/>
  <c r="G16" i="41" s="1"/>
  <c r="F18" i="41"/>
  <c r="G18" i="41" s="1"/>
  <c r="D18" i="41"/>
  <c r="E18" i="41" s="1"/>
  <c r="D21" i="41"/>
  <c r="E21" i="41" s="1"/>
  <c r="F21" i="41"/>
  <c r="G21" i="41" s="1"/>
  <c r="D22" i="41"/>
  <c r="E22" i="41" s="1"/>
  <c r="F22" i="41"/>
  <c r="G22" i="41" s="1"/>
  <c r="D23" i="41"/>
  <c r="E23" i="41" s="1"/>
  <c r="F23" i="41"/>
  <c r="G23" i="41" s="1"/>
  <c r="D24" i="41"/>
  <c r="E24" i="41" s="1"/>
  <c r="F24" i="41"/>
  <c r="G24" i="41" s="1"/>
  <c r="D25" i="41"/>
  <c r="E25" i="41" s="1"/>
  <c r="F25" i="41"/>
  <c r="G25" i="41" s="1"/>
  <c r="D26" i="41"/>
  <c r="E26" i="41" s="1"/>
  <c r="F26" i="41"/>
  <c r="G26" i="41" s="1"/>
  <c r="D27" i="41"/>
  <c r="E27" i="41" s="1"/>
  <c r="F27" i="41"/>
  <c r="G27" i="41" s="1"/>
  <c r="D28" i="41"/>
  <c r="E28" i="41" s="1"/>
  <c r="F28" i="41"/>
  <c r="G28" i="41" s="1"/>
  <c r="D29" i="41"/>
  <c r="E29" i="41" s="1"/>
  <c r="F29" i="41"/>
  <c r="G29" i="41" s="1"/>
  <c r="D30" i="41"/>
  <c r="E30" i="41" s="1"/>
  <c r="F30" i="41"/>
  <c r="G30" i="41" s="1"/>
  <c r="D34" i="41"/>
  <c r="E34" i="41" s="1"/>
  <c r="F34" i="41"/>
  <c r="G34" i="41" s="1"/>
  <c r="D35" i="41"/>
  <c r="E35" i="41" s="1"/>
  <c r="F35" i="41"/>
  <c r="G35" i="41" s="1"/>
  <c r="D36" i="41"/>
  <c r="E36" i="41" s="1"/>
  <c r="F36" i="41"/>
  <c r="G36" i="41" s="1"/>
  <c r="D37" i="41"/>
  <c r="E37" i="41" s="1"/>
  <c r="F37" i="41"/>
  <c r="G37" i="41" s="1"/>
  <c r="D38" i="41"/>
  <c r="E38" i="41" s="1"/>
  <c r="F38" i="41"/>
  <c r="G38" i="41" s="1"/>
  <c r="D39" i="41"/>
  <c r="E39" i="41" s="1"/>
  <c r="F39" i="41"/>
  <c r="G39" i="41" s="1"/>
  <c r="D40" i="41"/>
  <c r="E40" i="41" s="1"/>
  <c r="F40" i="41"/>
  <c r="G40" i="41" s="1"/>
  <c r="D41" i="41"/>
  <c r="E41" i="41" s="1"/>
  <c r="F41" i="41"/>
  <c r="G41" i="41" s="1"/>
  <c r="D42" i="41"/>
  <c r="E42" i="41" s="1"/>
  <c r="F42" i="41"/>
  <c r="G42" i="41" s="1"/>
  <c r="I45" i="41"/>
  <c r="J45" i="41"/>
  <c r="A5" i="40"/>
  <c r="B5" i="40"/>
  <c r="A6" i="40"/>
  <c r="D9" i="40"/>
  <c r="E9" i="40" s="1"/>
  <c r="F9" i="40"/>
  <c r="G9" i="40" s="1"/>
  <c r="D10" i="40"/>
  <c r="E10" i="40" s="1"/>
  <c r="F10" i="40"/>
  <c r="G10" i="40" s="1"/>
  <c r="D11" i="40"/>
  <c r="E11" i="40" s="1"/>
  <c r="F11" i="40"/>
  <c r="G11" i="40" s="1"/>
  <c r="D12" i="40"/>
  <c r="E12" i="40" s="1"/>
  <c r="F12" i="40"/>
  <c r="G12" i="40" s="1"/>
  <c r="D13" i="40"/>
  <c r="E13" i="40" s="1"/>
  <c r="F13" i="40"/>
  <c r="G13" i="40" s="1"/>
  <c r="D14" i="40"/>
  <c r="E14" i="40" s="1"/>
  <c r="F14" i="40"/>
  <c r="G14" i="40" s="1"/>
  <c r="D15" i="40"/>
  <c r="E15" i="40" s="1"/>
  <c r="F15" i="40"/>
  <c r="G15" i="40" s="1"/>
  <c r="D16" i="40"/>
  <c r="E16" i="40" s="1"/>
  <c r="F16" i="40"/>
  <c r="G16" i="40" s="1"/>
  <c r="D17" i="40"/>
  <c r="E17" i="40" s="1"/>
  <c r="F17" i="40"/>
  <c r="G17" i="40" s="1"/>
  <c r="D20" i="40"/>
  <c r="E20" i="40" s="1"/>
  <c r="F20" i="40"/>
  <c r="G20" i="40" s="1"/>
  <c r="D21" i="40"/>
  <c r="E21" i="40" s="1"/>
  <c r="F21" i="40"/>
  <c r="G21" i="40" s="1"/>
  <c r="D22" i="40"/>
  <c r="E22" i="40" s="1"/>
  <c r="F22" i="40"/>
  <c r="G22" i="40" s="1"/>
  <c r="D23" i="40"/>
  <c r="E23" i="40" s="1"/>
  <c r="F23" i="40"/>
  <c r="G23" i="40" s="1"/>
  <c r="D24" i="40"/>
  <c r="E24" i="40" s="1"/>
  <c r="F24" i="40"/>
  <c r="G24" i="40" s="1"/>
  <c r="D25" i="40"/>
  <c r="E25" i="40" s="1"/>
  <c r="F25" i="40"/>
  <c r="G25" i="40" s="1"/>
  <c r="D26" i="40"/>
  <c r="E26" i="40" s="1"/>
  <c r="F26" i="40"/>
  <c r="G26" i="40" s="1"/>
  <c r="D27" i="40"/>
  <c r="E27" i="40" s="1"/>
  <c r="F27" i="40"/>
  <c r="G27" i="40" s="1"/>
  <c r="D28" i="40"/>
  <c r="E28" i="40" s="1"/>
  <c r="F28" i="40"/>
  <c r="G28" i="40" s="1"/>
  <c r="D31" i="40"/>
  <c r="E31" i="40" s="1"/>
  <c r="F31" i="40"/>
  <c r="G31" i="40" s="1"/>
  <c r="D32" i="40"/>
  <c r="E32" i="40" s="1"/>
  <c r="F32" i="40"/>
  <c r="G32" i="40" s="1"/>
  <c r="D33" i="40"/>
  <c r="E33" i="40" s="1"/>
  <c r="F33" i="40"/>
  <c r="G33" i="40" s="1"/>
  <c r="D34" i="40"/>
  <c r="E34" i="40" s="1"/>
  <c r="F34" i="40"/>
  <c r="G34" i="40" s="1"/>
  <c r="D35" i="40"/>
  <c r="E35" i="40" s="1"/>
  <c r="F35" i="40"/>
  <c r="G35" i="40" s="1"/>
  <c r="D36" i="40"/>
  <c r="E36" i="40" s="1"/>
  <c r="F36" i="40"/>
  <c r="G36" i="40" s="1"/>
  <c r="D37" i="40"/>
  <c r="E37" i="40" s="1"/>
  <c r="F37" i="40"/>
  <c r="G37" i="40" s="1"/>
  <c r="D38" i="40"/>
  <c r="E38" i="40" s="1"/>
  <c r="F38" i="40"/>
  <c r="G38" i="40" s="1"/>
  <c r="D39" i="40"/>
  <c r="E39" i="40" s="1"/>
  <c r="F39" i="40"/>
  <c r="G39" i="40" s="1"/>
  <c r="B42" i="40"/>
  <c r="I42" i="40"/>
  <c r="J42" i="40"/>
  <c r="A5" i="39"/>
  <c r="B5" i="39"/>
  <c r="A6" i="39"/>
  <c r="F10" i="39"/>
  <c r="G10" i="39" s="1"/>
  <c r="D10" i="39"/>
  <c r="E10" i="39" s="1"/>
  <c r="F11" i="39"/>
  <c r="G11" i="39" s="1"/>
  <c r="F12" i="39"/>
  <c r="G12" i="39" s="1"/>
  <c r="D12" i="39"/>
  <c r="E12" i="39" s="1"/>
  <c r="F13" i="39"/>
  <c r="G13" i="39" s="1"/>
  <c r="F14" i="39"/>
  <c r="G14" i="39" s="1"/>
  <c r="D14" i="39"/>
  <c r="E14" i="39" s="1"/>
  <c r="F15" i="39"/>
  <c r="G15" i="39" s="1"/>
  <c r="F16" i="39"/>
  <c r="G16" i="39" s="1"/>
  <c r="D16" i="39"/>
  <c r="E16" i="39" s="1"/>
  <c r="F17" i="39"/>
  <c r="G17" i="39" s="1"/>
  <c r="D20" i="39"/>
  <c r="E20" i="39" s="1"/>
  <c r="F20" i="39"/>
  <c r="G20" i="39" s="1"/>
  <c r="D21" i="39"/>
  <c r="E21" i="39" s="1"/>
  <c r="F21" i="39"/>
  <c r="G21" i="39" s="1"/>
  <c r="D22" i="39"/>
  <c r="E22" i="39" s="1"/>
  <c r="F22" i="39"/>
  <c r="G22" i="39" s="1"/>
  <c r="D23" i="39"/>
  <c r="E23" i="39" s="1"/>
  <c r="F23" i="39"/>
  <c r="G23" i="39" s="1"/>
  <c r="D24" i="39"/>
  <c r="E24" i="39" s="1"/>
  <c r="F24" i="39"/>
  <c r="G24" i="39" s="1"/>
  <c r="D25" i="39"/>
  <c r="E25" i="39" s="1"/>
  <c r="F25" i="39"/>
  <c r="G25" i="39" s="1"/>
  <c r="D26" i="39"/>
  <c r="E26" i="39" s="1"/>
  <c r="F26" i="39"/>
  <c r="G26" i="39" s="1"/>
  <c r="D27" i="39"/>
  <c r="E27" i="39" s="1"/>
  <c r="F27" i="39"/>
  <c r="G27" i="39" s="1"/>
  <c r="D28" i="39"/>
  <c r="E28" i="39" s="1"/>
  <c r="F28" i="39"/>
  <c r="G28" i="39" s="1"/>
  <c r="D31" i="39"/>
  <c r="E31" i="39" s="1"/>
  <c r="F31" i="39"/>
  <c r="G31" i="39" s="1"/>
  <c r="D32" i="39"/>
  <c r="E32" i="39" s="1"/>
  <c r="F32" i="39"/>
  <c r="G32" i="39" s="1"/>
  <c r="D33" i="39"/>
  <c r="E33" i="39" s="1"/>
  <c r="F33" i="39"/>
  <c r="G33" i="39" s="1"/>
  <c r="D34" i="39"/>
  <c r="E34" i="39" s="1"/>
  <c r="F34" i="39"/>
  <c r="G34" i="39" s="1"/>
  <c r="D35" i="39"/>
  <c r="E35" i="39" s="1"/>
  <c r="F35" i="39"/>
  <c r="G35" i="39" s="1"/>
  <c r="D36" i="39"/>
  <c r="E36" i="39" s="1"/>
  <c r="F36" i="39"/>
  <c r="G36" i="39" s="1"/>
  <c r="D37" i="39"/>
  <c r="E37" i="39" s="1"/>
  <c r="F37" i="39"/>
  <c r="G37" i="39" s="1"/>
  <c r="D38" i="39"/>
  <c r="E38" i="39" s="1"/>
  <c r="F38" i="39"/>
  <c r="G38" i="39" s="1"/>
  <c r="D39" i="39"/>
  <c r="E39" i="39" s="1"/>
  <c r="F39" i="39"/>
  <c r="G39" i="39" s="1"/>
  <c r="I42" i="39"/>
  <c r="J42" i="39"/>
  <c r="A5" i="37"/>
  <c r="B5" i="37"/>
  <c r="A6" i="37"/>
  <c r="A5" i="36"/>
  <c r="B5" i="36"/>
  <c r="A6" i="36"/>
  <c r="C35" i="36"/>
  <c r="B36" i="36"/>
  <c r="C36" i="36"/>
  <c r="B37" i="36"/>
  <c r="C37" i="36"/>
  <c r="B38" i="36"/>
  <c r="C38" i="36"/>
  <c r="B39" i="36"/>
  <c r="C39" i="36"/>
  <c r="B40" i="36"/>
  <c r="C40" i="36"/>
  <c r="B41" i="36"/>
  <c r="C41" i="36"/>
  <c r="B42" i="36"/>
  <c r="C42" i="36"/>
  <c r="B43" i="36"/>
  <c r="A5" i="34"/>
  <c r="B5" i="34"/>
  <c r="A6" i="34"/>
  <c r="C35" i="34"/>
  <c r="C36" i="34"/>
  <c r="B36" i="34"/>
  <c r="C37" i="34"/>
  <c r="B37" i="34"/>
  <c r="C38" i="34"/>
  <c r="B38" i="34"/>
  <c r="C39" i="34"/>
  <c r="B39" i="34"/>
  <c r="C40" i="34"/>
  <c r="B40" i="34"/>
  <c r="C41" i="34"/>
  <c r="B41" i="34"/>
  <c r="C42" i="34"/>
  <c r="B42" i="34"/>
  <c r="C43" i="34"/>
  <c r="B43" i="34"/>
  <c r="A5" i="35"/>
  <c r="B5" i="35"/>
  <c r="A6" i="35"/>
  <c r="A5" i="33"/>
  <c r="B5" i="33"/>
  <c r="A6" i="33"/>
  <c r="D9" i="33"/>
  <c r="E9" i="33" s="1"/>
  <c r="F9" i="33"/>
  <c r="G9" i="33" s="1"/>
  <c r="D10" i="33"/>
  <c r="E10" i="33" s="1"/>
  <c r="F10" i="33"/>
  <c r="G10" i="33" s="1"/>
  <c r="D11" i="33"/>
  <c r="E11" i="33" s="1"/>
  <c r="F11" i="33"/>
  <c r="G11" i="33" s="1"/>
  <c r="D12" i="33"/>
  <c r="E12" i="33" s="1"/>
  <c r="F12" i="33"/>
  <c r="G12" i="33" s="1"/>
  <c r="D13" i="33"/>
  <c r="E13" i="33" s="1"/>
  <c r="F13" i="33"/>
  <c r="G13" i="33" s="1"/>
  <c r="D14" i="33"/>
  <c r="E14" i="33" s="1"/>
  <c r="F14" i="33"/>
  <c r="G14" i="33" s="1"/>
  <c r="D15" i="33"/>
  <c r="E15" i="33" s="1"/>
  <c r="G15" i="33"/>
  <c r="D16" i="33"/>
  <c r="E16" i="33" s="1"/>
  <c r="G16" i="33"/>
  <c r="D17" i="33"/>
  <c r="E17" i="33" s="1"/>
  <c r="F17" i="33"/>
  <c r="G17" i="33" s="1"/>
  <c r="D18" i="33"/>
  <c r="E18" i="33" s="1"/>
  <c r="F18" i="33"/>
  <c r="G18" i="33" s="1"/>
  <c r="D19" i="33"/>
  <c r="E19" i="33" s="1"/>
  <c r="F19" i="33"/>
  <c r="G19" i="33" s="1"/>
  <c r="D20" i="33"/>
  <c r="E20" i="33" s="1"/>
  <c r="F20" i="33"/>
  <c r="G20" i="33" s="1"/>
  <c r="C10" i="33"/>
  <c r="A5" i="30"/>
  <c r="B5" i="30"/>
  <c r="A6" i="30"/>
  <c r="B35" i="30"/>
  <c r="C35" i="30"/>
  <c r="B36" i="30"/>
  <c r="C36" i="30"/>
  <c r="B37" i="30"/>
  <c r="C37" i="30"/>
  <c r="B38" i="30"/>
  <c r="C38" i="30"/>
  <c r="B39" i="30"/>
  <c r="C39" i="30"/>
  <c r="A5" i="29"/>
  <c r="B5" i="29"/>
  <c r="A6" i="29"/>
  <c r="B35" i="29"/>
  <c r="C35" i="29"/>
  <c r="B36" i="29"/>
  <c r="C36" i="29"/>
  <c r="B37" i="29"/>
  <c r="B38" i="29"/>
  <c r="C38" i="29"/>
  <c r="B39" i="29"/>
  <c r="C39" i="29"/>
  <c r="A5" i="31"/>
  <c r="B5" i="31"/>
  <c r="A6" i="31"/>
  <c r="A5" i="8"/>
  <c r="A6" i="8"/>
  <c r="A5" i="13"/>
  <c r="A6" i="13"/>
  <c r="A5" i="64"/>
  <c r="A6" i="64"/>
  <c r="D8" i="64"/>
  <c r="D9" i="64"/>
  <c r="D10" i="64"/>
  <c r="D11" i="64"/>
  <c r="D12" i="64"/>
  <c r="D13" i="64"/>
  <c r="D14" i="64"/>
  <c r="D15" i="64"/>
  <c r="D16" i="64"/>
  <c r="D17" i="64"/>
  <c r="D18" i="64"/>
  <c r="D19" i="64"/>
  <c r="D20" i="64"/>
  <c r="D21" i="64"/>
  <c r="D22" i="64"/>
  <c r="D23" i="64"/>
  <c r="D24" i="64"/>
  <c r="D25" i="64"/>
  <c r="D26" i="64"/>
  <c r="D27" i="64"/>
  <c r="D28" i="64"/>
  <c r="D29" i="64"/>
  <c r="D30" i="64"/>
  <c r="D31" i="64"/>
  <c r="D32" i="64"/>
  <c r="D33" i="64"/>
  <c r="D34" i="64"/>
  <c r="D35" i="64"/>
  <c r="D36" i="64"/>
  <c r="D37" i="64"/>
  <c r="D41" i="64"/>
  <c r="A5" i="12"/>
  <c r="B5" i="12"/>
  <c r="A6" i="12"/>
  <c r="A5" i="11"/>
  <c r="B5" i="11"/>
  <c r="A6" i="11"/>
  <c r="A5" i="10"/>
  <c r="B5" i="10"/>
  <c r="A6" i="10"/>
  <c r="B35" i="10"/>
  <c r="C35" i="10"/>
  <c r="D35" i="10"/>
  <c r="B36" i="10"/>
  <c r="C36" i="10"/>
  <c r="B37" i="10"/>
  <c r="C37" i="10"/>
  <c r="B38" i="10"/>
  <c r="C38" i="10"/>
  <c r="B39" i="10"/>
  <c r="C39" i="10"/>
  <c r="B40" i="10"/>
  <c r="C40" i="10"/>
  <c r="B41" i="10"/>
  <c r="C41" i="10"/>
  <c r="B42" i="10"/>
  <c r="C42" i="10"/>
  <c r="A5" i="2"/>
  <c r="B5" i="2"/>
  <c r="A6" i="2"/>
  <c r="B42" i="39"/>
  <c r="D17" i="41"/>
  <c r="E17" i="41" s="1"/>
  <c r="F17" i="41"/>
  <c r="G17" i="41" s="1"/>
  <c r="F12" i="41"/>
  <c r="G12" i="41" s="1"/>
  <c r="D12" i="41"/>
  <c r="E12" i="41" s="1"/>
  <c r="D17" i="39"/>
  <c r="E17" i="39" s="1"/>
  <c r="D15" i="39"/>
  <c r="E15" i="39" s="1"/>
  <c r="D13" i="39"/>
  <c r="E13" i="39" s="1"/>
  <c r="E11" i="39"/>
  <c r="D16" i="41"/>
  <c r="E16" i="41" s="1"/>
  <c r="D9" i="41"/>
  <c r="E9" i="41" s="1"/>
  <c r="B45" i="41"/>
  <c r="F9" i="48"/>
  <c r="G9" i="48" s="1"/>
  <c r="C12" i="55"/>
  <c r="C10" i="55"/>
  <c r="C13" i="55"/>
  <c r="D15" i="55"/>
  <c r="C13" i="54"/>
  <c r="F13" i="41"/>
  <c r="G13" i="41" s="1"/>
  <c r="D11" i="41"/>
  <c r="E11" i="41" s="1"/>
  <c r="D40" i="10" l="1"/>
  <c r="D36" i="10"/>
  <c r="D39" i="10"/>
  <c r="D42" i="10"/>
  <c r="D38" i="10"/>
  <c r="D41" i="10"/>
  <c r="D37" i="10"/>
  <c r="C16" i="33"/>
  <c r="C38" i="44"/>
  <c r="C46" i="44"/>
  <c r="D9" i="48"/>
  <c r="E9" i="48" s="1"/>
  <c r="F14" i="48"/>
  <c r="G14" i="48" s="1"/>
  <c r="C10" i="54"/>
  <c r="C18" i="33"/>
  <c r="C9" i="33"/>
  <c r="C19" i="33"/>
  <c r="E15" i="54"/>
  <c r="F15" i="54" s="1"/>
  <c r="C12" i="33"/>
  <c r="F10" i="49"/>
  <c r="G10" i="49" s="1"/>
  <c r="C20" i="49"/>
  <c r="C12" i="54"/>
  <c r="D15" i="54"/>
  <c r="B35" i="34"/>
  <c r="C13" i="33"/>
  <c r="C17" i="33"/>
  <c r="F21" i="33"/>
  <c r="G21" i="33" s="1"/>
  <c r="D21" i="33"/>
  <c r="E21" i="33" s="1"/>
  <c r="C15" i="33"/>
  <c r="C11" i="33"/>
  <c r="C21" i="33"/>
  <c r="C20" i="33"/>
  <c r="C14" i="33"/>
  <c r="C9" i="39"/>
  <c r="C9" i="54"/>
  <c r="C14" i="54"/>
  <c r="E15" i="55"/>
  <c r="F15" i="55" s="1"/>
  <c r="C11" i="55"/>
  <c r="C23" i="49"/>
  <c r="C22" i="49"/>
  <c r="C26" i="49"/>
  <c r="C25" i="49"/>
  <c r="C21" i="49"/>
  <c r="D10" i="49"/>
  <c r="E10" i="49" s="1"/>
  <c r="C24" i="49"/>
  <c r="C33" i="41" l="1"/>
  <c r="C13" i="40"/>
  <c r="C27" i="39"/>
  <c r="C39" i="41"/>
  <c r="C40" i="41"/>
  <c r="C23" i="39"/>
  <c r="C25" i="39"/>
  <c r="C28" i="41"/>
  <c r="C30" i="41"/>
  <c r="C32" i="40"/>
  <c r="C31" i="40"/>
  <c r="C9" i="41"/>
  <c r="C24" i="40"/>
  <c r="C25" i="40"/>
  <c r="C14" i="39"/>
  <c r="C15" i="54"/>
  <c r="C10" i="41"/>
  <c r="C26" i="39"/>
  <c r="C42" i="41"/>
  <c r="C34" i="41"/>
  <c r="C22" i="40"/>
  <c r="C38" i="39"/>
  <c r="D38" i="64"/>
  <c r="C36" i="39"/>
  <c r="C16" i="39"/>
  <c r="C11" i="40"/>
  <c r="C37" i="41"/>
  <c r="C9" i="40"/>
  <c r="C18" i="41"/>
  <c r="C16" i="40"/>
  <c r="C29" i="41"/>
  <c r="C23" i="41"/>
  <c r="C13" i="41"/>
  <c r="C12" i="40"/>
  <c r="C41" i="41"/>
  <c r="C35" i="39"/>
  <c r="C31" i="39"/>
  <c r="C15" i="39"/>
  <c r="C14" i="40"/>
  <c r="C23" i="40"/>
  <c r="C27" i="40"/>
  <c r="C17" i="41"/>
  <c r="C28" i="39"/>
  <c r="C33" i="40"/>
  <c r="C11" i="39"/>
  <c r="C21" i="40"/>
  <c r="C27" i="41"/>
  <c r="C21" i="39"/>
  <c r="C13" i="39"/>
  <c r="C16" i="41"/>
  <c r="C26" i="41"/>
  <c r="C35" i="40"/>
  <c r="C25" i="41"/>
  <c r="C37" i="40"/>
  <c r="C36" i="41"/>
  <c r="C28" i="40"/>
  <c r="C22" i="39"/>
  <c r="C14" i="41"/>
  <c r="C33" i="39"/>
  <c r="C17" i="39"/>
  <c r="C15" i="41"/>
  <c r="C39" i="40"/>
  <c r="C15" i="40"/>
  <c r="C39" i="39"/>
  <c r="C34" i="40"/>
  <c r="C11" i="41"/>
  <c r="C37" i="39"/>
  <c r="C24" i="39"/>
  <c r="C26" i="40"/>
  <c r="C34" i="39"/>
  <c r="C38" i="41"/>
  <c r="C12" i="39"/>
  <c r="C17" i="40"/>
  <c r="C10" i="39"/>
  <c r="C10" i="40"/>
  <c r="C32" i="39"/>
  <c r="C36" i="40"/>
  <c r="C38" i="40"/>
  <c r="C35" i="41"/>
  <c r="C22" i="41"/>
  <c r="C20" i="39"/>
  <c r="C20" i="40"/>
  <c r="C12" i="41"/>
  <c r="C24" i="41"/>
  <c r="C21" i="41"/>
  <c r="C15" i="55"/>
  <c r="D39" i="45"/>
  <c r="E39" i="45" s="1"/>
  <c r="G39" i="45"/>
  <c r="C45" i="44"/>
  <c r="C15" i="48"/>
  <c r="C41" i="44"/>
  <c r="C17" i="44"/>
  <c r="C24" i="48"/>
  <c r="C14" i="44"/>
  <c r="C42" i="44"/>
  <c r="C12" i="48"/>
  <c r="C14" i="48"/>
  <c r="C35" i="44"/>
  <c r="C11" i="48"/>
  <c r="C49" i="44"/>
  <c r="C33" i="44"/>
  <c r="C19" i="48"/>
  <c r="C43" i="44"/>
  <c r="C15" i="44"/>
  <c r="C27" i="48"/>
  <c r="C21" i="44"/>
  <c r="C27" i="44"/>
  <c r="C30" i="48"/>
  <c r="C29" i="44"/>
  <c r="C10" i="49"/>
  <c r="C36" i="44"/>
  <c r="C29" i="48"/>
  <c r="C17" i="48"/>
  <c r="C40" i="44"/>
  <c r="C9" i="48"/>
  <c r="C37" i="44"/>
  <c r="C47" i="44"/>
  <c r="C20" i="48"/>
  <c r="C34" i="44"/>
  <c r="C30" i="44"/>
  <c r="C23" i="48"/>
  <c r="C10" i="48"/>
  <c r="C25" i="48"/>
  <c r="C28" i="48"/>
  <c r="C23" i="44"/>
  <c r="C32" i="44"/>
  <c r="C31" i="48"/>
  <c r="C18" i="44"/>
  <c r="C25" i="44"/>
  <c r="E39" i="43"/>
  <c r="F39" i="43" s="1"/>
  <c r="C13" i="48"/>
  <c r="C48" i="44"/>
  <c r="C22" i="44"/>
  <c r="C31" i="44"/>
  <c r="C44" i="44"/>
  <c r="C16" i="44"/>
  <c r="C26" i="44"/>
  <c r="C20" i="44"/>
  <c r="C24" i="44"/>
  <c r="C18" i="48"/>
  <c r="C16" i="48"/>
  <c r="C22" i="48"/>
  <c r="C39" i="43"/>
  <c r="D39" i="43" s="1"/>
  <c r="C21" i="48"/>
  <c r="C11" i="44"/>
  <c r="C39" i="45"/>
  <c r="D35" i="35" l="1"/>
  <c r="C35" i="35"/>
  <c r="D40" i="35"/>
  <c r="D39" i="35"/>
  <c r="D36" i="35"/>
  <c r="D38" i="35"/>
  <c r="D37" i="35"/>
  <c r="D41" i="35"/>
  <c r="G39" i="35"/>
  <c r="C39" i="35" s="1"/>
  <c r="G38" i="35"/>
  <c r="C38" i="35" s="1"/>
  <c r="G41" i="35"/>
  <c r="C41" i="35" s="1"/>
  <c r="G37" i="35"/>
  <c r="G40" i="35"/>
  <c r="C40" i="35" s="1"/>
  <c r="G36" i="35"/>
  <c r="C36" i="35" s="1"/>
  <c r="F10" i="44"/>
  <c r="G10" i="44" s="1"/>
  <c r="G42" i="35" l="1"/>
  <c r="I42" i="35" s="1"/>
  <c r="C37" i="35"/>
</calcChain>
</file>

<file path=xl/sharedStrings.xml><?xml version="1.0" encoding="utf-8"?>
<sst xmlns="http://schemas.openxmlformats.org/spreadsheetml/2006/main" count="2105" uniqueCount="454">
  <si>
    <t>INFORME TRIMESTRAL DE CONJUNTURA LABORAL</t>
  </si>
  <si>
    <t>ATUR REGISTRAT</t>
  </si>
  <si>
    <t>CONTRACTACIÓ REGISTRADA</t>
  </si>
  <si>
    <t>ESTRUCTURA PRODUCTIVA</t>
  </si>
  <si>
    <t>Atur registrat per municipis i àmbits territorials</t>
  </si>
  <si>
    <t>Atur registrat de persones estrangeres per municipis i àmbits territorials</t>
  </si>
  <si>
    <t>Proporció d'atur registrat per nacionalitat sobre el total de persones aturades per sexe i grups d'edat. Baix Llobregat</t>
  </si>
  <si>
    <t>Atur registrat de persones estrangeres per continent de procedència. Baix Llobregat</t>
  </si>
  <si>
    <t>Activitats econòmiques que més han fet pujar o baixar l'atur registrat. Baix Llobregat</t>
  </si>
  <si>
    <t>Atur registrat per nivell formatiu i sexe. Baix Llobregat</t>
  </si>
  <si>
    <t>Atur registrat per ocupació anterior i sexe. Baix Llobregat</t>
  </si>
  <si>
    <t>Atur registrat total</t>
  </si>
  <si>
    <t>Atur registrat per sexe, edat i nacionalitat</t>
  </si>
  <si>
    <t>Atur registrat per activitat econòmica anterior</t>
  </si>
  <si>
    <t>Contractació registrada per municipis i àmbits territorials</t>
  </si>
  <si>
    <t>Contractació registrada per tipus de contracte. Baix Llobregat</t>
  </si>
  <si>
    <t>Contractació registrada total</t>
  </si>
  <si>
    <t>Contractació registrada per tipus de contracte</t>
  </si>
  <si>
    <t>Proporció de contractes per nacionalitat sobre el total de contractes per sexe i grups d'edat. Baix Llobregat</t>
  </si>
  <si>
    <t>Proporció de contractes per nacionalitat sobre el total de contractes per sectors econòmics Baix Llobregat</t>
  </si>
  <si>
    <t>Centres de cotització a la Seguretat Social per àmbits territorials</t>
  </si>
  <si>
    <t>Població assalariada per àmbits territorials</t>
  </si>
  <si>
    <t>Població del règim autònom per àmbits territorials</t>
  </si>
  <si>
    <t>Població assalariada per sectors econòmics i àmbits territorials</t>
  </si>
  <si>
    <t>Població del règim autònom per sectors econòmics i àmbits territorials</t>
  </si>
  <si>
    <t>Evolució dels centres de cotització a la Seguretat Social i de la població assalariada. Baix Llobregat</t>
  </si>
  <si>
    <t>Activitats que més han augmentat i disminuït l'afiliació en el trimestre. Baix Llobregat</t>
  </si>
  <si>
    <t>Activitats que més han augmentat i disminuït l'afiliació en el darrer any. Baix Llobregat</t>
  </si>
  <si>
    <t>Variació de l'atur registrat per sector econòmic anterior. Baix Llobregat</t>
  </si>
  <si>
    <t>Estructura productiva</t>
  </si>
  <si>
    <t>Atur registrat</t>
  </si>
  <si>
    <t>Contractació registrada</t>
  </si>
  <si>
    <t>CONTINGUT:</t>
  </si>
  <si>
    <t>Anàlisi de components de l'evolució de l'estructura productiva. Baix Llobregat</t>
  </si>
  <si>
    <t>TORNAR A L'ÍNDEX</t>
  </si>
  <si>
    <t>BAIX LLOBREGAT</t>
  </si>
  <si>
    <t>Catalunya</t>
  </si>
  <si>
    <t>n</t>
  </si>
  <si>
    <t>%</t>
  </si>
  <si>
    <t>Variació trimestral</t>
  </si>
  <si>
    <t>Variació anual</t>
  </si>
  <si>
    <t>Trimestre anterior</t>
  </si>
  <si>
    <t>Trimestre</t>
  </si>
  <si>
    <t>anterior</t>
  </si>
  <si>
    <t>Mateix trimestre</t>
  </si>
  <si>
    <t>any anterior</t>
  </si>
  <si>
    <t>Ocultar</t>
  </si>
  <si>
    <t>TAULA SEGÜENT</t>
  </si>
  <si>
    <t>Centres de cotització a la Seguretat Social i població assalariada per grandària del centre de cotització. Baix Llobregat</t>
  </si>
  <si>
    <t>Abrera</t>
  </si>
  <si>
    <t>Begues</t>
  </si>
  <si>
    <t>Castelldefels</t>
  </si>
  <si>
    <t>Castellví de Rosanes</t>
  </si>
  <si>
    <t>Cervelló</t>
  </si>
  <si>
    <t>Collbató</t>
  </si>
  <si>
    <t>Corbera de Llobregat</t>
  </si>
  <si>
    <t>Cornellà de Llobregat</t>
  </si>
  <si>
    <t>Esparreguera</t>
  </si>
  <si>
    <t>Esplugues de Llobregat</t>
  </si>
  <si>
    <t>Gavà</t>
  </si>
  <si>
    <t>Martorell</t>
  </si>
  <si>
    <t>Molins de Rei</t>
  </si>
  <si>
    <t>Olesa de Montserrat</t>
  </si>
  <si>
    <t>Palma de Cervelló, la</t>
  </si>
  <si>
    <t>Pallejà</t>
  </si>
  <si>
    <t>Papiol, el</t>
  </si>
  <si>
    <t>Prat de Llobregat, el</t>
  </si>
  <si>
    <t>Sant Andreu de la Barca</t>
  </si>
  <si>
    <t>Sant Boi de Llobregat</t>
  </si>
  <si>
    <t>Sant Climent de Llobregat</t>
  </si>
  <si>
    <t>Sant Esteve Sesrovires</t>
  </si>
  <si>
    <t>Sant Feliu de Llobregat</t>
  </si>
  <si>
    <t>Sant Joan Despí</t>
  </si>
  <si>
    <t>Sant Just Desvern</t>
  </si>
  <si>
    <t>Sant Vicenç dels Horts</t>
  </si>
  <si>
    <t>Santa Coloma de Cervelló</t>
  </si>
  <si>
    <t>Torrelles de Llobregat</t>
  </si>
  <si>
    <t>Vallirana</t>
  </si>
  <si>
    <t>Viladecans</t>
  </si>
  <si>
    <t>Agricultura</t>
  </si>
  <si>
    <t>Indústria</t>
  </si>
  <si>
    <t>Construcció</t>
  </si>
  <si>
    <t>Serveis a la producció</t>
  </si>
  <si>
    <t>Transport i comunicacions</t>
  </si>
  <si>
    <t>Comerç, restauració i hoteleria</t>
  </si>
  <si>
    <t>Administració pública i educació</t>
  </si>
  <si>
    <t>Sanitat i serveis socials</t>
  </si>
  <si>
    <t>TAULA ANTERIOR</t>
  </si>
  <si>
    <t>Centres de cotització</t>
  </si>
  <si>
    <t>Població assalariada</t>
  </si>
  <si>
    <t>d'1 a 5 assal.</t>
  </si>
  <si>
    <t>de 6 a 10 assal.</t>
  </si>
  <si>
    <t>d'11 a 25 assal.</t>
  </si>
  <si>
    <t>de 26 a 30 assal.</t>
  </si>
  <si>
    <t>de 31 a 50 assal.</t>
  </si>
  <si>
    <t>de 51 a 100 assal.</t>
  </si>
  <si>
    <t>de 101 a 250 assal.</t>
  </si>
  <si>
    <t>de 251 a 500 assal.</t>
  </si>
  <si>
    <t>CENTRES DE COTITZACIÓ</t>
  </si>
  <si>
    <t>% / total</t>
  </si>
  <si>
    <t>POBLACIÓ ASSALARIADA</t>
  </si>
  <si>
    <t>Estructura productiva total</t>
  </si>
  <si>
    <t>Estructura productiva per sectors econòmics</t>
  </si>
  <si>
    <t>Variació trimestral de l'estructura productiva per sectors econòmics. Baix Llobregat</t>
  </si>
  <si>
    <t>Variació anual de l'estructura productiva per sectors econòmics. Baix Llobregat</t>
  </si>
  <si>
    <t>Components de l'evolució de l'estructura productiva</t>
  </si>
  <si>
    <t>2T 2009</t>
  </si>
  <si>
    <t>3T 2009</t>
  </si>
  <si>
    <t>4T 2009</t>
  </si>
  <si>
    <t>1T 2010</t>
  </si>
  <si>
    <t>2T 2010</t>
  </si>
  <si>
    <t>3T 2010</t>
  </si>
  <si>
    <t>Mateix trimestre any anterior</t>
  </si>
  <si>
    <t>Població autònoma</t>
  </si>
  <si>
    <t>Trimestre actual</t>
  </si>
  <si>
    <t>ACTIVITATS QUE MÉS HAN AUGMENTAT L'AFILIACIÓ</t>
  </si>
  <si>
    <t>ACTIVITATS QUE MÉS HAN DISMINUÏT L'AFILIACIÓ</t>
  </si>
  <si>
    <t>Dinàmica global</t>
  </si>
  <si>
    <t>Dinàmica pròpia</t>
  </si>
  <si>
    <t xml:space="preserve">Variacions interanuals reals de població afiliada a la Seguretat Social </t>
  </si>
  <si>
    <t>Aportacions al creixement</t>
  </si>
  <si>
    <t>Mitjanes mòbils</t>
  </si>
  <si>
    <t>Metodologia</t>
  </si>
  <si>
    <t xml:space="preserve">Homes </t>
  </si>
  <si>
    <t>Dones</t>
  </si>
  <si>
    <t>Homes</t>
  </si>
  <si>
    <t>TOTAL</t>
  </si>
  <si>
    <t>HOMES</t>
  </si>
  <si>
    <t>DONES</t>
  </si>
  <si>
    <t>Total</t>
  </si>
  <si>
    <t>16-24</t>
  </si>
  <si>
    <t>25-34</t>
  </si>
  <si>
    <t>35-44</t>
  </si>
  <si>
    <t>45-54</t>
  </si>
  <si>
    <t>55-64</t>
  </si>
  <si>
    <t>% / total atur</t>
  </si>
  <si>
    <t>% / total estranger</t>
  </si>
  <si>
    <t>Resta de la UE</t>
  </si>
  <si>
    <t>Resta d'Europa</t>
  </si>
  <si>
    <t>Magrib</t>
  </si>
  <si>
    <t>Àfrica occidental</t>
  </si>
  <si>
    <t>Àfrica central, oriental i austral</t>
  </si>
  <si>
    <t>Amèrica central i del sud</t>
  </si>
  <si>
    <t>Altres països i territoris d'Àsia</t>
  </si>
  <si>
    <t>Total estranger</t>
  </si>
  <si>
    <t>Nacionalitat espanyola</t>
  </si>
  <si>
    <t>Nacionalitat estrangera</t>
  </si>
  <si>
    <t>Total atur</t>
  </si>
  <si>
    <t>Proporció d'atur registrat per nacionalitat sobre el total de persones aturades per sectors econòmics. Baix Llobregat</t>
  </si>
  <si>
    <t>ACTIVITATS QUE MÉS HAN FET PUJAR L'ATUR REGISTRAT</t>
  </si>
  <si>
    <t>ACTIVITATS QUE MÉS HAN FET DISMINUIR L'ATUR REGISTRAT</t>
  </si>
  <si>
    <t>Fins a 3 mesos</t>
  </si>
  <si>
    <t>De 3 a 6 mesos</t>
  </si>
  <si>
    <t>De 6 a 9 mesos</t>
  </si>
  <si>
    <t>De 9 a 12 mesos</t>
  </si>
  <si>
    <t>De 12 a 15 mesos</t>
  </si>
  <si>
    <t>De 15 a 18 mesos</t>
  </si>
  <si>
    <t>De 18 a 21 mesos</t>
  </si>
  <si>
    <t>De 21 a 24 mesos</t>
  </si>
  <si>
    <t>Més de 24 mesos</t>
  </si>
  <si>
    <t>Atur registrat per durada de la demanda i sexe. Baix Llobregat</t>
  </si>
  <si>
    <t>Sense estudis</t>
  </si>
  <si>
    <t>Estudis primaris incomplets</t>
  </si>
  <si>
    <t>Estudis primaris complets</t>
  </si>
  <si>
    <t>Programes de formació professional - Estudis secundaris</t>
  </si>
  <si>
    <t>Educació general - Estudis Secundaris</t>
  </si>
  <si>
    <t>Tècnics-professionals superiors - Estudis post-secundaris</t>
  </si>
  <si>
    <t>Universitaris primer cicle - Estudis post-secundaris</t>
  </si>
  <si>
    <t>Universitaris segon i tercer cicle - Estudis post-secundaris</t>
  </si>
  <si>
    <t>Altres estudis post-secundaris</t>
  </si>
  <si>
    <t>ESTRUCTURA PRODUCTIVA. Estructura productiva total</t>
  </si>
  <si>
    <t>més de 500 assal.</t>
  </si>
  <si>
    <t>Taula E1</t>
  </si>
  <si>
    <t>Taula E2</t>
  </si>
  <si>
    <t>Taula E3</t>
  </si>
  <si>
    <t>Taula E4</t>
  </si>
  <si>
    <t>Taula E5</t>
  </si>
  <si>
    <t>Taula E6</t>
  </si>
  <si>
    <t>Gràfic E1</t>
  </si>
  <si>
    <t>Gràfic E2</t>
  </si>
  <si>
    <t>Taula E7</t>
  </si>
  <si>
    <t>Taula E8</t>
  </si>
  <si>
    <t>Taula E9</t>
  </si>
  <si>
    <t>Gràfic E3</t>
  </si>
  <si>
    <t>Gràfic A1</t>
  </si>
  <si>
    <t>Gràfic A2</t>
  </si>
  <si>
    <t>Gràfic A3</t>
  </si>
  <si>
    <t>Taula A2</t>
  </si>
  <si>
    <t>Taula A3</t>
  </si>
  <si>
    <t>Gràfic A4</t>
  </si>
  <si>
    <t>Gràfic A6</t>
  </si>
  <si>
    <t>Gràfic A5</t>
  </si>
  <si>
    <t>Taula A4</t>
  </si>
  <si>
    <t>Taula A5</t>
  </si>
  <si>
    <t>Taula A6</t>
  </si>
  <si>
    <t>Taula A7</t>
  </si>
  <si>
    <t>Gràfic A7</t>
  </si>
  <si>
    <t>Gràfic A8</t>
  </si>
  <si>
    <t>4T 2010</t>
  </si>
  <si>
    <t>Taula C1</t>
  </si>
  <si>
    <t>Taula C2</t>
  </si>
  <si>
    <t>Taula C3</t>
  </si>
  <si>
    <t>Contractació registrada per sexe, edat, nacionalitat, sectors econòmics, nivell formatiu i ocupacions</t>
  </si>
  <si>
    <t>% / total contractes</t>
  </si>
  <si>
    <t>Per sexe</t>
  </si>
  <si>
    <t>Per edat</t>
  </si>
  <si>
    <t>65+</t>
  </si>
  <si>
    <t>Per sectors econòmics</t>
  </si>
  <si>
    <t>Per nivell formatiu</t>
  </si>
  <si>
    <t>Tècnics i professionals de suport</t>
  </si>
  <si>
    <t>Contractació registrada de persones estrangeres per municipis i àmbits territorials</t>
  </si>
  <si>
    <t>Contractació registrada per sexe, edat, sectors econòmics, nivell formatiu i ocupacions. Baix Llobregat</t>
  </si>
  <si>
    <t>Gràfic C1</t>
  </si>
  <si>
    <t>Gràfic C2</t>
  </si>
  <si>
    <t>Total contractes</t>
  </si>
  <si>
    <t>Taula C4</t>
  </si>
  <si>
    <t>Indefinits</t>
  </si>
  <si>
    <t>Temporals</t>
  </si>
  <si>
    <t>Durada del contracte</t>
  </si>
  <si>
    <t>de 3 a 6 mesos</t>
  </si>
  <si>
    <t>de 6 a 12 mesos</t>
  </si>
  <si>
    <t>Més de 12 mesos</t>
  </si>
  <si>
    <t>Ordinari temps indefinit</t>
  </si>
  <si>
    <t>Foment de la contractació indefinida</t>
  </si>
  <si>
    <t>Convertits en indefinits</t>
  </si>
  <si>
    <t>Obra o servei</t>
  </si>
  <si>
    <t>Eventuals circumstàncies producció</t>
  </si>
  <si>
    <t>Interinitat</t>
  </si>
  <si>
    <t xml:space="preserve">Inserció </t>
  </si>
  <si>
    <t>Relleu</t>
  </si>
  <si>
    <t>Jubilació parcial</t>
  </si>
  <si>
    <t>Substitució jubilació 64 anys</t>
  </si>
  <si>
    <t>Pràctiques</t>
  </si>
  <si>
    <t>Formació</t>
  </si>
  <si>
    <t>Altres</t>
  </si>
  <si>
    <t>&lt;=1 dia</t>
  </si>
  <si>
    <t>&gt;1 a &lt;=3 dies</t>
  </si>
  <si>
    <t>&gt;3 a &lt;=5 dies</t>
  </si>
  <si>
    <t>&gt;5 a &lt;=10 dies</t>
  </si>
  <si>
    <t>&gt;10 a &lt;=15 dies</t>
  </si>
  <si>
    <t>&gt;15 a &lt;=30 dies</t>
  </si>
  <si>
    <t>&gt;30 dies</t>
  </si>
  <si>
    <t>Indeterminada</t>
  </si>
  <si>
    <t>Per durada del contracte</t>
  </si>
  <si>
    <t>-</t>
  </si>
  <si>
    <t>% /contractes de cada grup</t>
  </si>
  <si>
    <t>Taula C5</t>
  </si>
  <si>
    <t>Contractació registrada en empreses de treball temporal. Baix Llobregat</t>
  </si>
  <si>
    <t>Gràfic C3</t>
  </si>
  <si>
    <t>Gràfic C4</t>
  </si>
  <si>
    <t>Contr. Total</t>
  </si>
  <si>
    <t>Contr. Temp</t>
  </si>
  <si>
    <t>Taula A1</t>
  </si>
  <si>
    <t>55+</t>
  </si>
  <si>
    <t>Mateix trimestre any anterior (darrer mes)</t>
  </si>
  <si>
    <t>Amèrica del nord</t>
  </si>
  <si>
    <t>Àfrica del nord exclòs el Magrib</t>
  </si>
  <si>
    <t>Pròxim Orient i Orient Mitjà</t>
  </si>
  <si>
    <t>Austràlia, Oceania</t>
  </si>
  <si>
    <t>Sense nacionalitat</t>
  </si>
  <si>
    <t>&gt;=45</t>
  </si>
  <si>
    <t>Variació trimestral de l'atur registrat per sexe i grups d'edat. Baix Llobregat</t>
  </si>
  <si>
    <t>Variació anual de l'atur registrat per sexe i grups d'edat. Baix Llobregat</t>
  </si>
  <si>
    <t>Atur</t>
  </si>
  <si>
    <t>L'informe en un minut</t>
  </si>
  <si>
    <t>Fer click als vincles per anar als documents, taules i gràfics corresponents</t>
  </si>
  <si>
    <t>SOA</t>
  </si>
  <si>
    <t>DADES DEL GRÀFIC</t>
  </si>
  <si>
    <t>1T 2011</t>
  </si>
  <si>
    <t>Ocupacions militars</t>
  </si>
  <si>
    <t>Directors i gerents</t>
  </si>
  <si>
    <t>Professionals científics i intel·lectuals</t>
  </si>
  <si>
    <t>Empleats oficina comptables i administratius</t>
  </si>
  <si>
    <t>Treballadors restauració, personals i venedors</t>
  </si>
  <si>
    <t>Treballadors act. agrícoles, ramaderes i pesqueres</t>
  </si>
  <si>
    <t>Artesans, treballadors indústries i construcció</t>
  </si>
  <si>
    <t>Operadors instal·lacions i màquines, i muntadors</t>
  </si>
  <si>
    <t>Ocupacions elementals</t>
  </si>
  <si>
    <t>Empleats d'oficina comptables i administratius</t>
  </si>
  <si>
    <t>Treballadors de restauració, personals i venedors</t>
  </si>
  <si>
    <t>Artesans, treballadors de la indústria i de la construcció</t>
  </si>
  <si>
    <t>Operadors d'instal·lacions, màquines i muntadors</t>
  </si>
  <si>
    <t>Treballadors d'act. agrícoles, ramaderes i pesqueres</t>
  </si>
  <si>
    <t>2T 2011</t>
  </si>
  <si>
    <t>3T 2011</t>
  </si>
  <si>
    <t>25-44</t>
  </si>
  <si>
    <t>Taula E10</t>
  </si>
  <si>
    <t>Evolució i posicionament comarcal</t>
  </si>
  <si>
    <t>Posicionament comarcal en el context de l'àmbit territorial metropolità i Catalunya. Estructura productiva</t>
  </si>
  <si>
    <t>Taula A8</t>
  </si>
  <si>
    <t>Posicionament comarcal en el context de l'àmbit territorial metropolità i Catalunya. Atur registrat</t>
  </si>
  <si>
    <t>Taula C6</t>
  </si>
  <si>
    <t>Posicionament comarcal en el context de l'àmbit territorial metropolità i Catalunya. Contractació registrada</t>
  </si>
  <si>
    <t>% / total Catalunya</t>
  </si>
  <si>
    <t>Maresme</t>
  </si>
  <si>
    <t>Vallès Oriental</t>
  </si>
  <si>
    <t>Vallès Occidental</t>
  </si>
  <si>
    <t>Barcelonès</t>
  </si>
  <si>
    <t>POBLACIÓ DEL RÈGIM AUTÒNOM</t>
  </si>
  <si>
    <t>ÀmbitTerritorial Metropolità (ATM)</t>
  </si>
  <si>
    <t>4T 2011</t>
  </si>
  <si>
    <t>% / total ATM</t>
  </si>
  <si>
    <t>1T 2012</t>
  </si>
  <si>
    <t>2T 2012</t>
  </si>
  <si>
    <t>Total prestacions</t>
  </si>
  <si>
    <t>Nivell contributiu</t>
  </si>
  <si>
    <t>Nivell assistencial</t>
  </si>
  <si>
    <t>Atur registrat per durada de la demanda, nivell formatiu, ocupació anterior i percepció de prestacions</t>
  </si>
  <si>
    <t>Taula A9</t>
  </si>
  <si>
    <t>Prestacions</t>
  </si>
  <si>
    <t>Gràfic A9</t>
  </si>
  <si>
    <t>3T 2012</t>
  </si>
  <si>
    <t>4T 2012</t>
  </si>
  <si>
    <t>1T 2013</t>
  </si>
  <si>
    <t>Àmbit Territorial Metropolità (ATM)</t>
  </si>
  <si>
    <t>Sexe</t>
  </si>
  <si>
    <t>Edat</t>
  </si>
  <si>
    <t>2T 2013</t>
  </si>
  <si>
    <t>3T 2013</t>
  </si>
  <si>
    <t>4T 2013</t>
  </si>
  <si>
    <t>1T 2014</t>
  </si>
  <si>
    <t>Renda activa d'inserció</t>
  </si>
  <si>
    <t>2T 2014</t>
  </si>
  <si>
    <t>3T 2014</t>
  </si>
  <si>
    <t>Taula E11</t>
  </si>
  <si>
    <t>Taula E12</t>
  </si>
  <si>
    <t>Font: OC-BL, a partir de les dades de l'IDESCAT</t>
  </si>
  <si>
    <t>Població assalariada per residència padronal de l'afiliat i àmbits territorials</t>
  </si>
  <si>
    <t>Població del règim autònom per residència padronal de l'afiliat i àmbits territorials</t>
  </si>
  <si>
    <t>Població assalariada per residència padronal vs ubicació del compte de cotització</t>
  </si>
  <si>
    <t>Població del règim autònom per residència padronal vs ubicació del compte de cotització</t>
  </si>
  <si>
    <t>Taula E13</t>
  </si>
  <si>
    <t>Taula E14</t>
  </si>
  <si>
    <t>Diferència residents - treballant</t>
  </si>
  <si>
    <t>P.Assalariada
resident al municipi</t>
  </si>
  <si>
    <t>P.Assalariada
treballant al municipi</t>
  </si>
  <si>
    <t>P.Règim Autònom
resident al municipi</t>
  </si>
  <si>
    <t>P.Règim Autònom treballant al municipi</t>
  </si>
  <si>
    <t>4T 2014</t>
  </si>
  <si>
    <t>1T 2015</t>
  </si>
  <si>
    <t>Activació per l'ocupació</t>
  </si>
  <si>
    <t>2T 2015</t>
  </si>
  <si>
    <t>Per ocupacions (CCO-11)</t>
  </si>
  <si>
    <t>3T 2015</t>
  </si>
  <si>
    <t>Taxa d'atur registral (%)</t>
  </si>
  <si>
    <t>Taxa d'atur registral per sexe i grups d'edat. Baix Llobregat</t>
  </si>
  <si>
    <t>Evolució de la taxa d'atur registral per sexe. Baix Llobregat</t>
  </si>
  <si>
    <t>Evolució de la taxa d'atur registral per grups d'edat. Baix Llobregat</t>
  </si>
  <si>
    <t>4T 2015</t>
  </si>
  <si>
    <t>1T 2016</t>
  </si>
  <si>
    <t>2T 2016</t>
  </si>
  <si>
    <t>PARE</t>
  </si>
  <si>
    <t>3T 2016</t>
  </si>
  <si>
    <t>Indefinit persones amb discapacitat</t>
  </si>
  <si>
    <t>Temporals bonificats persones amb discapacitat</t>
  </si>
  <si>
    <t>4T 2016</t>
  </si>
  <si>
    <t>1T 2017</t>
  </si>
  <si>
    <t>2T 2017</t>
  </si>
  <si>
    <t>3T 2017</t>
  </si>
  <si>
    <t>Font: OC-BL, a partir de les dades de la web de l'Observatori del Treball i Model Productiu.</t>
  </si>
  <si>
    <t>4T 2017</t>
  </si>
  <si>
    <t>1T 2018</t>
  </si>
  <si>
    <t>Àrea Metropolitana de Barcelona</t>
  </si>
  <si>
    <t>Àrea Metropolitana de Barcelona (AMB)</t>
  </si>
  <si>
    <t>Font: OC-BL, a partir de les dades de l'Observatori del Treball i Model Productiu.</t>
  </si>
  <si>
    <t>Font: OC-BL, a partir de les dades de l'IDESCAT i Observatori del Treball i Model Productiu.</t>
  </si>
  <si>
    <t>2T 2018</t>
  </si>
  <si>
    <t>3T 2018</t>
  </si>
  <si>
    <t>4T 2018</t>
  </si>
  <si>
    <t>1T 2019</t>
  </si>
  <si>
    <t>85 - Educació</t>
  </si>
  <si>
    <t>Sense especificar</t>
  </si>
  <si>
    <t>Evolució de la taxa de temporalitat de la nova contractació per sexe. Baix Llobregat</t>
  </si>
  <si>
    <t>Evolució de la taxa de temporalitat de la nova contractació per grups d'edat. Baix Llobregat</t>
  </si>
  <si>
    <t>2T 2019</t>
  </si>
  <si>
    <t>3T 2019</t>
  </si>
  <si>
    <t>62 - Serveis de tecnologies de la informació</t>
  </si>
  <si>
    <t>4T 2019</t>
  </si>
  <si>
    <t>Indefinit/Indeterminat</t>
  </si>
  <si>
    <t>56 - Serveis de menjar i begudes</t>
  </si>
  <si>
    <t>1T 2020</t>
  </si>
  <si>
    <t>68 - Activitats immobiliàries</t>
  </si>
  <si>
    <t>revisar</t>
  </si>
  <si>
    <t>78- Activitats relacionades amb l'ocupació</t>
  </si>
  <si>
    <t>56- Serveis de menjar i begudes</t>
  </si>
  <si>
    <t>43- Activitats especialitzades construcció</t>
  </si>
  <si>
    <t>2T 2020</t>
  </si>
  <si>
    <t>Població activa. darrer mes del trimestre BLL 2T 2020</t>
  </si>
  <si>
    <t>85- Educació</t>
  </si>
  <si>
    <t>SA- Sense ocupació anterior</t>
  </si>
  <si>
    <t>41 - Construcció d'immobles</t>
  </si>
  <si>
    <t>47 - Comerç al detall, excepte el comerç de vehicles de motor i motocicletes</t>
  </si>
  <si>
    <t>52 - Emmagatzematge i activitats afins al transport</t>
  </si>
  <si>
    <t>49 - Transport terrestre; transport per canonades</t>
  </si>
  <si>
    <t>74 - Altres activitats professionals, científiques i tècniques</t>
  </si>
  <si>
    <t>20 - Indústries químiques</t>
  </si>
  <si>
    <t>88 - Activitats de serveis socials sense allotjament</t>
  </si>
  <si>
    <t>93 - Activitats esportives, recreatives i d'entreteniment</t>
  </si>
  <si>
    <t>81 - Serveis a edificis i activitats de jardineria</t>
  </si>
  <si>
    <t>46 - Comerç a l'engròs i intermediaris del comerç, excepte vehicles de motor i motocicletes</t>
  </si>
  <si>
    <t>25 - Fabricació de productes metàl·lics, excepte maquinària i equips</t>
  </si>
  <si>
    <t>27 - Fabricació de materials i equips elèctrics</t>
  </si>
  <si>
    <t>51 - Transport aeri</t>
  </si>
  <si>
    <t>CONTRACTACIÓ REGISTRADA. Contractació registrada total.</t>
  </si>
  <si>
    <t>Font: OC-BL, a partir de les dades facilitades per l'Observatorio de las Ocupaciones - Servicio Público de Empleo Estatal de Barcelona.</t>
  </si>
  <si>
    <t>Font: OC-BL, a partir de les dades de l'IDESCAT.</t>
  </si>
  <si>
    <t>CONTRACTACIÓ REGISTRADA. Evolució.</t>
  </si>
  <si>
    <t>CONTRACTACIÓ REGISTRADA. Evolució i posicionament comarcal.</t>
  </si>
  <si>
    <t>3r trimestre 2020</t>
  </si>
  <si>
    <t>3T 2020</t>
  </si>
  <si>
    <t>Aturats darrer mes del trimestre BLL 3T 2020 (setembre)</t>
  </si>
  <si>
    <t>encara no disponible</t>
  </si>
  <si>
    <t>84- Adm.pública, defensa i ss obligatòria</t>
  </si>
  <si>
    <t>71- Serveis tècnics arquitectura i enginyeria</t>
  </si>
  <si>
    <t>87- Serveis socials amb allotjament</t>
  </si>
  <si>
    <t>14- Confecció de peces de vestir</t>
  </si>
  <si>
    <t>62- Serveis de tecnologies de la informació</t>
  </si>
  <si>
    <t>33- Reparació i instal·lació de maquinària</t>
  </si>
  <si>
    <t>96- Altres activitats de serveis personals</t>
  </si>
  <si>
    <t>28- Maquinària i equips ncaa</t>
  </si>
  <si>
    <t>27- Materials i equips elèctrics</t>
  </si>
  <si>
    <t>88- Serveis socials sense allotjament</t>
  </si>
  <si>
    <t>55- Serveis d'allotjament</t>
  </si>
  <si>
    <t>86- Activitats sanitàries</t>
  </si>
  <si>
    <t>77- Activitats de lloguer</t>
  </si>
  <si>
    <t>41- Construcció d'immobles</t>
  </si>
  <si>
    <t xml:space="preserve">25- Productes metàl·lics, exc. maquinària </t>
  </si>
  <si>
    <t>les dades corresponen a setembre</t>
  </si>
  <si>
    <t>80 - Activitats de seguretat i investigació</t>
  </si>
  <si>
    <t>71 - Serveis tècnics d'arquitectura i enginyeria; assajos i anàlisis tècnics</t>
  </si>
  <si>
    <t>11 - Fabricació de begudes</t>
  </si>
  <si>
    <t>29 - Fabricació de vehicles de motor, remolcs i semiremolcs</t>
  </si>
  <si>
    <t>96 - Altres activitats de serveis personals</t>
  </si>
  <si>
    <t>10 - Indústries de productes alimentaris</t>
  </si>
  <si>
    <t>64 - Mediació financera, excepte assegurances i fons de pensions</t>
  </si>
  <si>
    <t>55 - Serveis d'allotjament</t>
  </si>
  <si>
    <t>ESTRUCTURA PRODUCTIVA. Estructura productiva total.</t>
  </si>
  <si>
    <t>ESTRUCTURA PRODUCTIVA. Estructura productiva per sectors econòmics.</t>
  </si>
  <si>
    <t>2n trimestre 2020</t>
  </si>
  <si>
    <t>2n  trimestre 2020</t>
  </si>
  <si>
    <t>ESTRUCTURA PRODUCTIVA. Components de l'evolució de l'estructura productiva.</t>
  </si>
  <si>
    <t>ESTRUCTURA PRODUCTIVA. Evolució.</t>
  </si>
  <si>
    <t>ESTRUCTURA PRODUCTIVA. Evolució i posicionament comarcal.</t>
  </si>
  <si>
    <t>ATUR REGISTRAT. Atur registrat total.</t>
  </si>
  <si>
    <t>ATUR REGISTRAT. Atur registrat per sexe, edat i nacionalitat.</t>
  </si>
  <si>
    <t>ATUR REGISTRAT. Atur registrat per activitat econòmica anterior.</t>
  </si>
  <si>
    <t>ATUR REGISTRAT. Atur registrat per durada de la demanda, nivell formatiu, ocupació anterior i percepció de prestacions.</t>
  </si>
  <si>
    <t>ATUR REGISTRAT. Evolució.</t>
  </si>
  <si>
    <t>ATUR REGISTRAT. Evolució i posicionament comarcal.</t>
  </si>
  <si>
    <t>CONTRACTACIÓ REGISTRADA. Contractació registrada per sexe, edat, nacionalitat, sectors econòmics, nivell formatiu i ocupacions.</t>
  </si>
  <si>
    <t>:</t>
  </si>
  <si>
    <t>CONTRACTACIÓ REGISTRADA. Contractació registrada per tipus de contracte.</t>
  </si>
  <si>
    <t>Persones perceptores de prestacions per desocupació per tipus de prestació.</t>
  </si>
  <si>
    <t>Evolució de l'atur registrat i del nombre de prestacions per desocupació. Baix Llobregat.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</si>
</sst>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00"/>
    <numFmt numFmtId="167" formatCode="0.0%"/>
    <numFmt numFmtId="168" formatCode="#,##0.0;[Red]#,##0.0"/>
    <numFmt numFmtId="169" formatCode="#,##0;\(#,##0\)"/>
  </numFmts>
  <fonts count="46" x14ac:knownFonts="1">
    <font>
      <sz val="10"/>
      <name val="Arial Narrow"/>
    </font>
    <font>
      <sz val="10"/>
      <name val="Arial Narrow"/>
      <family val="2"/>
    </font>
    <font>
      <sz val="8"/>
      <name val="Arial Narrow"/>
      <family val="2"/>
    </font>
    <font>
      <sz val="10"/>
      <color indexed="10"/>
      <name val="Arial Narrow"/>
      <family val="2"/>
    </font>
    <font>
      <u/>
      <sz val="10"/>
      <color indexed="12"/>
      <name val="Arial Narrow"/>
      <family val="2"/>
    </font>
    <font>
      <b/>
      <sz val="18"/>
      <name val="Arial Narrow"/>
      <family val="2"/>
    </font>
    <font>
      <b/>
      <sz val="10"/>
      <name val="Arial Narrow"/>
      <family val="2"/>
    </font>
    <font>
      <sz val="10"/>
      <name val="Arial Narrow"/>
      <family val="2"/>
    </font>
    <font>
      <b/>
      <sz val="12"/>
      <name val="Arial Narrow"/>
      <family val="2"/>
    </font>
    <font>
      <b/>
      <sz val="10"/>
      <name val="Arial Narrow"/>
      <family val="2"/>
    </font>
    <font>
      <sz val="10"/>
      <name val="Arial Narrow"/>
      <family val="2"/>
    </font>
    <font>
      <i/>
      <sz val="10"/>
      <color indexed="12"/>
      <name val="Arial Narrow"/>
      <family val="2"/>
    </font>
    <font>
      <sz val="10"/>
      <name val="Arial"/>
      <family val="2"/>
    </font>
    <font>
      <sz val="10"/>
      <color indexed="10"/>
      <name val="Arial Narrow"/>
      <family val="2"/>
    </font>
    <font>
      <sz val="10"/>
      <color indexed="21"/>
      <name val="Arial Narrow"/>
      <family val="2"/>
    </font>
    <font>
      <sz val="10"/>
      <color indexed="21"/>
      <name val="Arial Narrow"/>
      <family val="2"/>
    </font>
    <font>
      <b/>
      <sz val="10"/>
      <color indexed="9"/>
      <name val="Arial Narrow"/>
      <family val="2"/>
    </font>
    <font>
      <sz val="10"/>
      <color indexed="9"/>
      <name val="Arial Narrow"/>
      <family val="2"/>
    </font>
    <font>
      <sz val="10"/>
      <color indexed="12"/>
      <name val="Arial Narrow"/>
      <family val="2"/>
    </font>
    <font>
      <sz val="10"/>
      <color indexed="8"/>
      <name val="Arial Narrow"/>
      <family val="2"/>
    </font>
    <font>
      <sz val="10"/>
      <name val="Times New Roman"/>
      <family val="1"/>
    </font>
    <font>
      <sz val="8"/>
      <color indexed="63"/>
      <name val="Arial"/>
      <family val="2"/>
    </font>
    <font>
      <sz val="10"/>
      <name val="Arial"/>
      <family val="2"/>
    </font>
    <font>
      <sz val="11"/>
      <color indexed="9"/>
      <name val="Calibri"/>
      <family val="2"/>
    </font>
    <font>
      <sz val="11"/>
      <color indexed="17"/>
      <name val="Calibri"/>
      <family val="2"/>
    </font>
    <font>
      <b/>
      <sz val="11"/>
      <color indexed="9"/>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sz val="11"/>
      <color indexed="63"/>
      <name val="Calibri"/>
      <family val="2"/>
    </font>
    <font>
      <b/>
      <sz val="11"/>
      <color indexed="10"/>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0"/>
      <color indexed="10"/>
      <name val="Arial Narrow"/>
      <family val="2"/>
    </font>
    <font>
      <sz val="10"/>
      <color rgb="FFFF0000"/>
      <name val="Arial Narrow"/>
      <family val="2"/>
    </font>
    <font>
      <sz val="10"/>
      <color theme="1"/>
      <name val="Arial Narrow"/>
      <family val="2"/>
    </font>
    <font>
      <b/>
      <sz val="10"/>
      <color theme="1"/>
      <name val="Arial Narrow"/>
      <family val="2"/>
    </font>
    <font>
      <sz val="10"/>
      <color theme="0"/>
      <name val="Arial Narrow"/>
      <family val="2"/>
    </font>
    <font>
      <sz val="10"/>
      <color theme="0"/>
      <name val="Arial"/>
      <family val="2"/>
    </font>
    <font>
      <sz val="8"/>
      <color theme="1"/>
      <name val="Arial Narrow"/>
      <family val="2"/>
    </font>
    <font>
      <sz val="10"/>
      <color theme="1" tint="0.499984740745262"/>
      <name val="Arial Narrow"/>
      <family val="2"/>
    </font>
    <font>
      <sz val="10"/>
      <color rgb="FFFF0000"/>
      <name val="Arial"/>
      <family val="2"/>
    </font>
    <font>
      <sz val="10"/>
      <color theme="2"/>
      <name val="Arial Narrow"/>
      <family val="2"/>
    </font>
  </fonts>
  <fills count="18">
    <fill>
      <patternFill patternType="none"/>
    </fill>
    <fill>
      <patternFill patternType="gray125"/>
    </fill>
    <fill>
      <patternFill patternType="solid">
        <fgColor indexed="51"/>
      </patternFill>
    </fill>
    <fill>
      <patternFill patternType="solid">
        <fgColor indexed="29"/>
      </patternFill>
    </fill>
    <fill>
      <patternFill patternType="solid">
        <fgColor indexed="26"/>
      </patternFill>
    </fill>
    <fill>
      <patternFill patternType="solid">
        <fgColor indexed="47"/>
      </patternFill>
    </fill>
    <fill>
      <patternFill patternType="solid">
        <fgColor indexed="45"/>
      </patternFill>
    </fill>
    <fill>
      <patternFill patternType="solid">
        <fgColor indexed="43"/>
      </patternFill>
    </fill>
    <fill>
      <patternFill patternType="solid">
        <fgColor indexed="22"/>
      </patternFill>
    </fill>
    <fill>
      <patternFill patternType="solid">
        <fgColor indexed="52"/>
      </patternFill>
    </fill>
    <fill>
      <patternFill patternType="solid">
        <fgColor indexed="49"/>
      </patternFill>
    </fill>
    <fill>
      <patternFill patternType="solid">
        <fgColor indexed="9"/>
      </patternFill>
    </fill>
    <fill>
      <patternFill patternType="solid">
        <fgColor indexed="10"/>
      </patternFill>
    </fill>
    <fill>
      <patternFill patternType="solid">
        <fgColor indexed="57"/>
      </patternFill>
    </fill>
    <fill>
      <patternFill patternType="solid">
        <fgColor indexed="54"/>
      </patternFill>
    </fill>
    <fill>
      <patternFill patternType="solid">
        <fgColor indexed="9"/>
        <bgColor indexed="64"/>
      </patternFill>
    </fill>
    <fill>
      <patternFill patternType="solid">
        <fgColor indexed="21"/>
        <bgColor indexed="64"/>
      </patternFill>
    </fill>
    <fill>
      <patternFill patternType="solid">
        <fgColor theme="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style="thin">
        <color indexed="52"/>
      </left>
      <right style="thin">
        <color indexed="52"/>
      </right>
      <top style="thin">
        <color indexed="52"/>
      </top>
      <bottom style="thin">
        <color indexed="5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7"/>
      </bottom>
      <diagonal/>
    </border>
    <border>
      <left/>
      <right/>
      <top/>
      <bottom style="medium">
        <color indexed="47"/>
      </bottom>
      <diagonal/>
    </border>
    <border>
      <left/>
      <right/>
      <top/>
      <bottom style="medium">
        <color indexed="21"/>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medium">
        <color indexed="64"/>
      </top>
      <bottom/>
      <diagonal/>
    </border>
  </borders>
  <cellStyleXfs count="48">
    <xf numFmtId="0" fontId="0" fillId="0" borderId="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2" borderId="0" applyNumberFormat="0" applyBorder="0" applyAlignment="0" applyProtection="0"/>
    <xf numFmtId="0" fontId="30" fillId="5"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3"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5" borderId="0" applyNumberFormat="0" applyBorder="0" applyAlignment="0" applyProtection="0"/>
    <xf numFmtId="0" fontId="30" fillId="7" borderId="0" applyNumberFormat="0" applyBorder="0" applyAlignment="0" applyProtection="0"/>
    <xf numFmtId="0" fontId="23" fillId="5" borderId="0" applyNumberFormat="0" applyBorder="0" applyAlignment="0" applyProtection="0"/>
    <xf numFmtId="0" fontId="23" fillId="3" borderId="0" applyNumberFormat="0" applyBorder="0" applyAlignment="0" applyProtection="0"/>
    <xf numFmtId="0" fontId="23" fillId="7" borderId="0" applyNumberFormat="0" applyBorder="0" applyAlignment="0" applyProtection="0"/>
    <xf numFmtId="0" fontId="23" fillId="9" borderId="0" applyNumberFormat="0" applyBorder="0" applyAlignment="0" applyProtection="0"/>
    <xf numFmtId="0" fontId="23" fillId="5" borderId="0" applyNumberFormat="0" applyBorder="0" applyAlignment="0" applyProtection="0"/>
    <xf numFmtId="0" fontId="23" fillId="3" borderId="0" applyNumberFormat="0" applyBorder="0" applyAlignment="0" applyProtection="0"/>
    <xf numFmtId="0" fontId="24" fillId="5" borderId="0" applyNumberFormat="0" applyBorder="0" applyAlignment="0" applyProtection="0"/>
    <xf numFmtId="0" fontId="31" fillId="11" borderId="1" applyNumberFormat="0" applyAlignment="0" applyProtection="0"/>
    <xf numFmtId="0" fontId="25" fillId="9" borderId="2" applyNumberFormat="0" applyAlignment="0" applyProtection="0"/>
    <xf numFmtId="0" fontId="28" fillId="0" borderId="3" applyNumberFormat="0" applyFill="0" applyAlignment="0" applyProtection="0"/>
    <xf numFmtId="0" fontId="23" fillId="10"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0" borderId="0" applyNumberFormat="0" applyBorder="0" applyAlignment="0" applyProtection="0"/>
    <xf numFmtId="0" fontId="23" fillId="12" borderId="0" applyNumberFormat="0" applyBorder="0" applyAlignment="0" applyProtection="0"/>
    <xf numFmtId="0" fontId="4" fillId="0" borderId="0" applyNumberFormat="0" applyFill="0" applyBorder="0" applyAlignment="0" applyProtection="0">
      <alignment vertical="top"/>
      <protection locked="0"/>
    </xf>
    <xf numFmtId="0" fontId="26" fillId="6" borderId="0" applyNumberFormat="0" applyBorder="0" applyAlignment="0" applyProtection="0"/>
    <xf numFmtId="0" fontId="22" fillId="0" borderId="0"/>
    <xf numFmtId="0" fontId="12" fillId="0" borderId="0"/>
    <xf numFmtId="0" fontId="7" fillId="0" borderId="0"/>
    <xf numFmtId="0" fontId="12" fillId="0" borderId="0"/>
    <xf numFmtId="0" fontId="12" fillId="0" borderId="0"/>
    <xf numFmtId="0" fontId="12" fillId="0" borderId="0"/>
    <xf numFmtId="0" fontId="12" fillId="4" borderId="4" applyNumberFormat="0" applyFont="0" applyAlignment="0" applyProtection="0"/>
    <xf numFmtId="9" fontId="1" fillId="0" borderId="0" applyFont="0" applyFill="0" applyBorder="0" applyAlignment="0" applyProtection="0"/>
    <xf numFmtId="9" fontId="7" fillId="0" borderId="0" applyFont="0" applyFill="0" applyBorder="0" applyAlignment="0" applyProtection="0"/>
    <xf numFmtId="0" fontId="27" fillId="11" borderId="5"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2" fillId="0" borderId="0" applyNumberFormat="0" applyFill="0" applyBorder="0" applyAlignment="0" applyProtection="0"/>
    <xf numFmtId="0" fontId="33" fillId="0" borderId="6" applyNumberFormat="0" applyFill="0" applyAlignment="0" applyProtection="0"/>
    <xf numFmtId="0" fontId="34" fillId="0" borderId="7" applyNumberFormat="0" applyFill="0" applyAlignment="0" applyProtection="0"/>
    <xf numFmtId="0" fontId="35" fillId="0" borderId="8" applyNumberFormat="0" applyFill="0" applyAlignment="0" applyProtection="0"/>
    <xf numFmtId="0" fontId="35" fillId="0" borderId="0" applyNumberFormat="0" applyFill="0" applyBorder="0" applyAlignment="0" applyProtection="0"/>
  </cellStyleXfs>
  <cellXfs count="204">
    <xf numFmtId="0" fontId="0" fillId="0" borderId="0" xfId="0"/>
    <xf numFmtId="0" fontId="3" fillId="15" borderId="0" xfId="0" applyFont="1" applyFill="1"/>
    <xf numFmtId="0" fontId="5" fillId="15" borderId="0" xfId="0" applyFont="1" applyFill="1"/>
    <xf numFmtId="0" fontId="5" fillId="15" borderId="9" xfId="0" applyFont="1" applyFill="1" applyBorder="1"/>
    <xf numFmtId="0" fontId="1" fillId="15" borderId="0" xfId="0" applyFont="1" applyFill="1"/>
    <xf numFmtId="0" fontId="6" fillId="15" borderId="0" xfId="0" applyFont="1" applyFill="1"/>
    <xf numFmtId="0" fontId="7" fillId="15" borderId="0" xfId="0" applyFont="1" applyFill="1"/>
    <xf numFmtId="0" fontId="7" fillId="15" borderId="9" xfId="0" applyFont="1" applyFill="1" applyBorder="1"/>
    <xf numFmtId="0" fontId="8" fillId="15" borderId="0" xfId="0" applyFont="1" applyFill="1"/>
    <xf numFmtId="0" fontId="4" fillId="0" borderId="0" xfId="29" applyAlignment="1" applyProtection="1"/>
    <xf numFmtId="0" fontId="7" fillId="15" borderId="9" xfId="0" applyFont="1" applyFill="1" applyBorder="1" applyAlignment="1">
      <alignment horizontal="right"/>
    </xf>
    <xf numFmtId="0" fontId="11" fillId="15" borderId="0" xfId="0" applyFont="1" applyFill="1" applyAlignment="1">
      <alignment horizontal="right"/>
    </xf>
    <xf numFmtId="0" fontId="4" fillId="15" borderId="0" xfId="29" applyFill="1" applyAlignment="1" applyProtection="1"/>
    <xf numFmtId="0" fontId="14" fillId="15" borderId="0" xfId="0" applyFont="1" applyFill="1"/>
    <xf numFmtId="0" fontId="15" fillId="15" borderId="0" xfId="0" applyFont="1" applyFill="1"/>
    <xf numFmtId="0" fontId="16" fillId="16" borderId="0" xfId="0" applyFont="1" applyFill="1"/>
    <xf numFmtId="0" fontId="17" fillId="16" borderId="0" xfId="0" applyFont="1" applyFill="1"/>
    <xf numFmtId="0" fontId="0" fillId="15" borderId="0" xfId="0" applyFill="1"/>
    <xf numFmtId="0" fontId="7" fillId="0" borderId="0" xfId="0" applyFont="1"/>
    <xf numFmtId="0" fontId="0" fillId="17" borderId="0" xfId="0" applyFill="1"/>
    <xf numFmtId="0" fontId="6" fillId="17" borderId="0" xfId="0" applyFont="1" applyFill="1"/>
    <xf numFmtId="0" fontId="4" fillId="17" borderId="0" xfId="29" applyFill="1" applyAlignment="1" applyProtection="1"/>
    <xf numFmtId="0" fontId="17" fillId="17" borderId="0" xfId="0" applyFont="1" applyFill="1"/>
    <xf numFmtId="0" fontId="9" fillId="17" borderId="0" xfId="0" applyFont="1" applyFill="1"/>
    <xf numFmtId="0" fontId="3" fillId="17" borderId="0" xfId="0" applyFont="1" applyFill="1"/>
    <xf numFmtId="0" fontId="9" fillId="17" borderId="11" xfId="0" applyFont="1" applyFill="1" applyBorder="1" applyAlignment="1">
      <alignment horizontal="center" wrapText="1"/>
    </xf>
    <xf numFmtId="0" fontId="7" fillId="17" borderId="0" xfId="0" applyFont="1" applyFill="1"/>
    <xf numFmtId="3" fontId="0" fillId="17" borderId="0" xfId="0" applyNumberFormat="1" applyFill="1" applyAlignment="1">
      <alignment horizontal="center"/>
    </xf>
    <xf numFmtId="164" fontId="0" fillId="17" borderId="0" xfId="0" applyNumberFormat="1" applyFill="1" applyAlignment="1">
      <alignment horizontal="center"/>
    </xf>
    <xf numFmtId="0" fontId="2" fillId="17" borderId="0" xfId="0" applyFont="1" applyFill="1"/>
    <xf numFmtId="0" fontId="1" fillId="17" borderId="0" xfId="0" applyFont="1" applyFill="1"/>
    <xf numFmtId="3" fontId="0" fillId="17" borderId="0" xfId="0" applyNumberFormat="1" applyFill="1"/>
    <xf numFmtId="3" fontId="0" fillId="17" borderId="10" xfId="0" applyNumberFormat="1" applyFill="1" applyBorder="1" applyAlignment="1">
      <alignment horizontal="center"/>
    </xf>
    <xf numFmtId="164" fontId="0" fillId="17" borderId="10" xfId="0" applyNumberFormat="1" applyFill="1" applyBorder="1" applyAlignment="1">
      <alignment horizontal="center"/>
    </xf>
    <xf numFmtId="0" fontId="0" fillId="17" borderId="11" xfId="0" applyFill="1" applyBorder="1"/>
    <xf numFmtId="3" fontId="0" fillId="17" borderId="11" xfId="0" applyNumberFormat="1" applyFill="1" applyBorder="1" applyAlignment="1">
      <alignment horizontal="center"/>
    </xf>
    <xf numFmtId="164" fontId="0" fillId="17" borderId="11" xfId="0" applyNumberFormat="1" applyFill="1" applyBorder="1" applyAlignment="1">
      <alignment horizontal="center"/>
    </xf>
    <xf numFmtId="0" fontId="9" fillId="17" borderId="12" xfId="0" applyFont="1" applyFill="1" applyBorder="1"/>
    <xf numFmtId="3" fontId="9" fillId="17" borderId="12" xfId="0" applyNumberFormat="1" applyFont="1" applyFill="1" applyBorder="1" applyAlignment="1">
      <alignment horizontal="center"/>
    </xf>
    <xf numFmtId="164" fontId="9" fillId="17" borderId="12" xfId="0" applyNumberFormat="1" applyFont="1" applyFill="1" applyBorder="1" applyAlignment="1">
      <alignment horizontal="center"/>
    </xf>
    <xf numFmtId="0" fontId="0" fillId="17" borderId="13" xfId="0" applyFill="1" applyBorder="1"/>
    <xf numFmtId="3" fontId="0" fillId="17" borderId="13" xfId="0" applyNumberFormat="1" applyFill="1" applyBorder="1" applyAlignment="1">
      <alignment horizontal="center"/>
    </xf>
    <xf numFmtId="164" fontId="0" fillId="17" borderId="13" xfId="0" applyNumberFormat="1" applyFill="1" applyBorder="1" applyAlignment="1">
      <alignment horizontal="center"/>
    </xf>
    <xf numFmtId="0" fontId="43" fillId="17" borderId="0" xfId="0" applyFont="1" applyFill="1"/>
    <xf numFmtId="0" fontId="9" fillId="17" borderId="13" xfId="0" applyFont="1" applyFill="1" applyBorder="1"/>
    <xf numFmtId="0" fontId="1" fillId="17" borderId="0" xfId="0" applyFont="1" applyFill="1" applyAlignment="1">
      <alignment horizontal="left" wrapText="1"/>
    </xf>
    <xf numFmtId="0" fontId="10" fillId="17" borderId="0" xfId="0" applyFont="1" applyFill="1" applyAlignment="1">
      <alignment horizontal="left" wrapText="1"/>
    </xf>
    <xf numFmtId="0" fontId="12" fillId="17" borderId="0" xfId="36" applyFill="1"/>
    <xf numFmtId="3" fontId="12" fillId="17" borderId="0" xfId="36" applyNumberFormat="1" applyFill="1"/>
    <xf numFmtId="0" fontId="0" fillId="17" borderId="0" xfId="0" applyFill="1" applyAlignment="1">
      <alignment horizontal="center"/>
    </xf>
    <xf numFmtId="3" fontId="0" fillId="17" borderId="0" xfId="0" applyNumberFormat="1" applyFill="1" applyBorder="1"/>
    <xf numFmtId="3" fontId="0" fillId="17" borderId="0" xfId="0" applyNumberFormat="1" applyFill="1" applyBorder="1" applyAlignment="1">
      <alignment horizontal="center"/>
    </xf>
    <xf numFmtId="3" fontId="9" fillId="17" borderId="0" xfId="0" applyNumberFormat="1" applyFont="1" applyFill="1" applyBorder="1" applyAlignment="1">
      <alignment horizontal="center"/>
    </xf>
    <xf numFmtId="3" fontId="1" fillId="17" borderId="0" xfId="0" applyNumberFormat="1" applyFont="1" applyFill="1" applyAlignment="1">
      <alignment horizontal="center"/>
    </xf>
    <xf numFmtId="3" fontId="1" fillId="17" borderId="0" xfId="0" applyNumberFormat="1" applyFont="1" applyFill="1"/>
    <xf numFmtId="3" fontId="1" fillId="17" borderId="0" xfId="0" applyNumberFormat="1" applyFont="1" applyFill="1" applyBorder="1"/>
    <xf numFmtId="3" fontId="1" fillId="17" borderId="13" xfId="0" applyNumberFormat="1" applyFont="1" applyFill="1" applyBorder="1" applyAlignment="1">
      <alignment horizontal="center"/>
    </xf>
    <xf numFmtId="0" fontId="0" fillId="17" borderId="0" xfId="0" applyFill="1" applyBorder="1"/>
    <xf numFmtId="164" fontId="0" fillId="17" borderId="0" xfId="0" applyNumberFormat="1" applyFill="1"/>
    <xf numFmtId="0" fontId="0" fillId="17" borderId="0" xfId="0" applyFill="1" applyAlignment="1">
      <alignment wrapText="1"/>
    </xf>
    <xf numFmtId="0" fontId="36" fillId="17" borderId="0" xfId="0" applyFont="1" applyFill="1"/>
    <xf numFmtId="164" fontId="1" fillId="17" borderId="0" xfId="0" applyNumberFormat="1" applyFont="1" applyFill="1" applyAlignment="1">
      <alignment horizontal="center"/>
    </xf>
    <xf numFmtId="0" fontId="0" fillId="17" borderId="0" xfId="0" applyNumberFormat="1" applyFill="1" applyAlignment="1">
      <alignment horizontal="center"/>
    </xf>
    <xf numFmtId="4" fontId="0" fillId="17" borderId="0" xfId="0" applyNumberFormat="1" applyFill="1"/>
    <xf numFmtId="0" fontId="1" fillId="17" borderId="13" xfId="0" applyFont="1" applyFill="1" applyBorder="1"/>
    <xf numFmtId="0" fontId="42" fillId="17" borderId="0" xfId="0" applyFont="1" applyFill="1"/>
    <xf numFmtId="0" fontId="10" fillId="17" borderId="0" xfId="34" applyFont="1" applyFill="1"/>
    <xf numFmtId="0" fontId="13" fillId="17" borderId="0" xfId="34" applyFont="1" applyFill="1"/>
    <xf numFmtId="0" fontId="40" fillId="17" borderId="0" xfId="34" applyFont="1" applyFill="1" applyAlignment="1">
      <alignment wrapText="1"/>
    </xf>
    <xf numFmtId="0" fontId="40" fillId="17" borderId="0" xfId="34" applyFont="1" applyFill="1" applyAlignment="1">
      <alignment horizontal="right" wrapText="1"/>
    </xf>
    <xf numFmtId="0" fontId="40" fillId="17" borderId="0" xfId="34" applyFont="1" applyFill="1"/>
    <xf numFmtId="164" fontId="40" fillId="17" borderId="0" xfId="34" applyNumberFormat="1" applyFont="1" applyFill="1" applyAlignment="1">
      <alignment horizontal="right"/>
    </xf>
    <xf numFmtId="165" fontId="40" fillId="17" borderId="0" xfId="34" applyNumberFormat="1" applyFont="1" applyFill="1"/>
    <xf numFmtId="3" fontId="40" fillId="17" borderId="0" xfId="34" applyNumberFormat="1" applyFont="1" applyFill="1"/>
    <xf numFmtId="3" fontId="40" fillId="17" borderId="0" xfId="34" applyNumberFormat="1" applyFont="1" applyFill="1" applyAlignment="1">
      <alignment horizontal="right"/>
    </xf>
    <xf numFmtId="165" fontId="10" fillId="17" borderId="0" xfId="34" applyNumberFormat="1" applyFont="1" applyFill="1"/>
    <xf numFmtId="3" fontId="10" fillId="17" borderId="0" xfId="34" applyNumberFormat="1" applyFont="1" applyFill="1"/>
    <xf numFmtId="0" fontId="40" fillId="17" borderId="0" xfId="34" applyFont="1" applyFill="1" applyBorder="1" applyAlignment="1">
      <alignment wrapText="1"/>
    </xf>
    <xf numFmtId="0" fontId="40" fillId="17" borderId="0" xfId="34" applyFont="1" applyFill="1" applyBorder="1" applyAlignment="1">
      <alignment horizontal="right" wrapText="1"/>
    </xf>
    <xf numFmtId="0" fontId="40" fillId="17" borderId="0" xfId="34" applyFont="1" applyFill="1" applyBorder="1"/>
    <xf numFmtId="3" fontId="40" fillId="17" borderId="0" xfId="0" applyNumberFormat="1" applyFont="1" applyFill="1" applyBorder="1"/>
    <xf numFmtId="3" fontId="40" fillId="17" borderId="0" xfId="34" applyNumberFormat="1" applyFont="1" applyFill="1" applyBorder="1" applyAlignment="1">
      <alignment horizontal="right"/>
    </xf>
    <xf numFmtId="3" fontId="40" fillId="17" borderId="0" xfId="34" applyNumberFormat="1" applyFont="1" applyFill="1" applyBorder="1"/>
    <xf numFmtId="0" fontId="37" fillId="17" borderId="0" xfId="0" applyFont="1" applyFill="1"/>
    <xf numFmtId="0" fontId="9" fillId="17" borderId="11" xfId="0" applyFont="1" applyFill="1" applyBorder="1" applyAlignment="1">
      <alignment horizontal="center" wrapText="1"/>
    </xf>
    <xf numFmtId="3" fontId="2" fillId="17" borderId="0" xfId="0" applyNumberFormat="1" applyFont="1" applyFill="1"/>
    <xf numFmtId="0" fontId="0" fillId="17" borderId="0" xfId="0" applyFill="1" applyAlignment="1">
      <alignment vertical="center" wrapText="1"/>
    </xf>
    <xf numFmtId="17" fontId="0" fillId="17" borderId="0" xfId="0" applyNumberFormat="1" applyFill="1"/>
    <xf numFmtId="0" fontId="0" fillId="17" borderId="15" xfId="0" applyFill="1" applyBorder="1" applyAlignment="1">
      <alignment horizontal="center"/>
    </xf>
    <xf numFmtId="0" fontId="6" fillId="17" borderId="15" xfId="0" applyFont="1" applyFill="1" applyBorder="1" applyAlignment="1">
      <alignment horizontal="center" wrapText="1"/>
    </xf>
    <xf numFmtId="0" fontId="9" fillId="17" borderId="15" xfId="0" applyFont="1" applyFill="1" applyBorder="1" applyAlignment="1">
      <alignment horizontal="center" wrapText="1"/>
    </xf>
    <xf numFmtId="0" fontId="9" fillId="17" borderId="0" xfId="0" applyFont="1" applyFill="1" applyAlignment="1">
      <alignment horizontal="center" wrapText="1"/>
    </xf>
    <xf numFmtId="3" fontId="9" fillId="17" borderId="0" xfId="0" applyNumberFormat="1" applyFont="1" applyFill="1" applyAlignment="1">
      <alignment horizontal="center"/>
    </xf>
    <xf numFmtId="164" fontId="9" fillId="17" borderId="0" xfId="0" applyNumberFormat="1" applyFont="1" applyFill="1" applyAlignment="1">
      <alignment horizontal="center"/>
    </xf>
    <xf numFmtId="164" fontId="6" fillId="17" borderId="0" xfId="0" applyNumberFormat="1" applyFont="1" applyFill="1" applyAlignment="1">
      <alignment horizontal="center"/>
    </xf>
    <xf numFmtId="0" fontId="9" fillId="17" borderId="11" xfId="0" applyFont="1" applyFill="1" applyBorder="1" applyAlignment="1">
      <alignment horizontal="right" wrapText="1"/>
    </xf>
    <xf numFmtId="3" fontId="0" fillId="17" borderId="0" xfId="0" applyNumberFormat="1" applyFill="1" applyAlignment="1">
      <alignment horizontal="right"/>
    </xf>
    <xf numFmtId="167" fontId="10" fillId="17" borderId="0" xfId="38" applyNumberFormat="1" applyFont="1" applyFill="1"/>
    <xf numFmtId="0" fontId="1" fillId="17" borderId="0" xfId="0" applyFont="1" applyFill="1" applyBorder="1"/>
    <xf numFmtId="3" fontId="0" fillId="17" borderId="0" xfId="0" applyNumberFormat="1" applyFill="1" applyBorder="1" applyAlignment="1">
      <alignment horizontal="right"/>
    </xf>
    <xf numFmtId="167" fontId="10" fillId="17" borderId="0" xfId="38" applyNumberFormat="1" applyFont="1" applyFill="1" applyBorder="1"/>
    <xf numFmtId="3" fontId="0" fillId="17" borderId="13" xfId="0" applyNumberFormat="1" applyFill="1" applyBorder="1" applyAlignment="1">
      <alignment horizontal="right"/>
    </xf>
    <xf numFmtId="167" fontId="10" fillId="17" borderId="13" xfId="38" applyNumberFormat="1" applyFont="1" applyFill="1" applyBorder="1"/>
    <xf numFmtId="0" fontId="1" fillId="17" borderId="0" xfId="34" applyFont="1" applyFill="1"/>
    <xf numFmtId="164" fontId="10" fillId="17" borderId="0" xfId="34" applyNumberFormat="1" applyFont="1" applyFill="1"/>
    <xf numFmtId="164" fontId="40" fillId="17" borderId="0" xfId="34" applyNumberFormat="1" applyFont="1" applyFill="1"/>
    <xf numFmtId="0" fontId="2" fillId="17" borderId="10" xfId="0" applyFont="1" applyFill="1" applyBorder="1"/>
    <xf numFmtId="0" fontId="9" fillId="17" borderId="0" xfId="0" applyFont="1" applyFill="1" applyAlignment="1">
      <alignment horizontal="center" wrapText="1"/>
    </xf>
    <xf numFmtId="0" fontId="20" fillId="17" borderId="0" xfId="0" applyFont="1" applyFill="1" applyAlignment="1">
      <alignment wrapText="1"/>
    </xf>
    <xf numFmtId="0" fontId="1" fillId="17" borderId="0" xfId="34" applyFont="1" applyFill="1" applyAlignment="1"/>
    <xf numFmtId="0" fontId="10" fillId="17" borderId="0" xfId="34" applyFont="1" applyFill="1" applyAlignment="1"/>
    <xf numFmtId="0" fontId="40" fillId="17" borderId="0" xfId="34" applyFont="1" applyFill="1" applyAlignment="1"/>
    <xf numFmtId="3" fontId="7" fillId="17" borderId="0" xfId="0" applyNumberFormat="1" applyFont="1" applyFill="1"/>
    <xf numFmtId="0" fontId="40" fillId="17" borderId="0" xfId="0" applyFont="1" applyFill="1"/>
    <xf numFmtId="0" fontId="40" fillId="17" borderId="0" xfId="0" applyFont="1" applyFill="1" applyAlignment="1">
      <alignment horizontal="center"/>
    </xf>
    <xf numFmtId="0" fontId="40" fillId="17" borderId="0" xfId="0" applyFont="1" applyFill="1" applyAlignment="1">
      <alignment horizontal="left"/>
    </xf>
    <xf numFmtId="0" fontId="40" fillId="17" borderId="0" xfId="0" applyFont="1" applyFill="1" applyAlignment="1">
      <alignment horizontal="left" wrapText="1"/>
    </xf>
    <xf numFmtId="3" fontId="40" fillId="17" borderId="0" xfId="0" applyNumberFormat="1" applyFont="1" applyFill="1" applyAlignment="1">
      <alignment horizontal="center"/>
    </xf>
    <xf numFmtId="3" fontId="40" fillId="17" borderId="0" xfId="0" applyNumberFormat="1" applyFont="1" applyFill="1" applyAlignment="1">
      <alignment horizontal="center" vertical="center"/>
    </xf>
    <xf numFmtId="0" fontId="0" fillId="17" borderId="14" xfId="0" applyFill="1" applyBorder="1"/>
    <xf numFmtId="3" fontId="0" fillId="17" borderId="14" xfId="0" applyNumberFormat="1" applyFill="1" applyBorder="1" applyAlignment="1">
      <alignment horizontal="center"/>
    </xf>
    <xf numFmtId="164" fontId="0" fillId="17" borderId="14" xfId="0" applyNumberFormat="1" applyFill="1" applyBorder="1" applyAlignment="1">
      <alignment horizontal="center"/>
    </xf>
    <xf numFmtId="3" fontId="40" fillId="17" borderId="0" xfId="0" applyNumberFormat="1" applyFont="1" applyFill="1"/>
    <xf numFmtId="0" fontId="15" fillId="17" borderId="0" xfId="34" applyFont="1" applyFill="1"/>
    <xf numFmtId="0" fontId="19" fillId="17" borderId="0" xfId="0" applyFont="1" applyFill="1"/>
    <xf numFmtId="3" fontId="19" fillId="17" borderId="0" xfId="0" applyNumberFormat="1" applyFont="1" applyFill="1" applyAlignment="1">
      <alignment horizontal="center"/>
    </xf>
    <xf numFmtId="164" fontId="19" fillId="17" borderId="0" xfId="0" applyNumberFormat="1" applyFont="1" applyFill="1" applyAlignment="1">
      <alignment horizontal="center"/>
    </xf>
    <xf numFmtId="3" fontId="19" fillId="17" borderId="13" xfId="0" applyNumberFormat="1" applyFont="1" applyFill="1" applyBorder="1" applyAlignment="1">
      <alignment horizontal="center"/>
    </xf>
    <xf numFmtId="164" fontId="19" fillId="17" borderId="13" xfId="0" applyNumberFormat="1" applyFont="1" applyFill="1" applyBorder="1" applyAlignment="1">
      <alignment horizontal="center"/>
    </xf>
    <xf numFmtId="164" fontId="0" fillId="17" borderId="0" xfId="0" applyNumberFormat="1" applyFill="1" applyBorder="1" applyAlignment="1">
      <alignment horizontal="center"/>
    </xf>
    <xf numFmtId="0" fontId="40" fillId="17" borderId="0" xfId="0" applyFont="1" applyFill="1" applyAlignment="1">
      <alignment horizontal="center" wrapText="1"/>
    </xf>
    <xf numFmtId="0" fontId="3" fillId="17" borderId="0" xfId="29" applyFont="1" applyFill="1" applyAlignment="1" applyProtection="1"/>
    <xf numFmtId="0" fontId="3" fillId="17" borderId="13" xfId="0" applyFont="1" applyFill="1" applyBorder="1"/>
    <xf numFmtId="164" fontId="37" fillId="17" borderId="0" xfId="0" applyNumberFormat="1" applyFont="1" applyFill="1"/>
    <xf numFmtId="0" fontId="40" fillId="17" borderId="0" xfId="34" applyFont="1" applyFill="1" applyAlignment="1">
      <alignment horizontal="right"/>
    </xf>
    <xf numFmtId="166" fontId="10" fillId="17" borderId="0" xfId="34" applyNumberFormat="1" applyFont="1" applyFill="1"/>
    <xf numFmtId="10" fontId="10" fillId="17" borderId="0" xfId="34" applyNumberFormat="1" applyFont="1" applyFill="1"/>
    <xf numFmtId="168" fontId="40" fillId="17" borderId="0" xfId="34" applyNumberFormat="1" applyFont="1" applyFill="1" applyAlignment="1">
      <alignment horizontal="right"/>
    </xf>
    <xf numFmtId="3" fontId="10" fillId="17" borderId="0" xfId="34" applyNumberFormat="1" applyFont="1" applyFill="1" applyAlignment="1">
      <alignment horizontal="right"/>
    </xf>
    <xf numFmtId="0" fontId="37" fillId="17" borderId="0" xfId="34" applyFont="1" applyFill="1"/>
    <xf numFmtId="164" fontId="37" fillId="17" borderId="0" xfId="34" applyNumberFormat="1" applyFont="1" applyFill="1"/>
    <xf numFmtId="165" fontId="1" fillId="17" borderId="0" xfId="34" applyNumberFormat="1" applyFont="1" applyFill="1"/>
    <xf numFmtId="165" fontId="10" fillId="17" borderId="0" xfId="34" applyNumberFormat="1" applyFont="1" applyFill="1" applyAlignment="1">
      <alignment horizontal="right"/>
    </xf>
    <xf numFmtId="165" fontId="1" fillId="17" borderId="0" xfId="0" applyNumberFormat="1" applyFont="1" applyFill="1"/>
    <xf numFmtId="167" fontId="40" fillId="17" borderId="0" xfId="34" applyNumberFormat="1" applyFont="1" applyFill="1" applyAlignment="1">
      <alignment horizontal="right"/>
    </xf>
    <xf numFmtId="164" fontId="45" fillId="17" borderId="0" xfId="0" applyNumberFormat="1" applyFont="1" applyFill="1" applyAlignment="1">
      <alignment horizontal="center"/>
    </xf>
    <xf numFmtId="0" fontId="38" fillId="17" borderId="0" xfId="0" applyFont="1" applyFill="1"/>
    <xf numFmtId="3" fontId="37" fillId="17" borderId="0" xfId="0" applyNumberFormat="1" applyFont="1" applyFill="1"/>
    <xf numFmtId="3" fontId="38" fillId="17" borderId="0" xfId="0" applyNumberFormat="1" applyFont="1" applyFill="1"/>
    <xf numFmtId="3" fontId="44" fillId="17" borderId="0" xfId="35" applyNumberFormat="1" applyFont="1" applyFill="1"/>
    <xf numFmtId="0" fontId="44" fillId="17" borderId="0" xfId="35" applyFont="1" applyFill="1"/>
    <xf numFmtId="0" fontId="41" fillId="17" borderId="0" xfId="35" applyFont="1" applyFill="1"/>
    <xf numFmtId="3" fontId="40" fillId="17" borderId="0" xfId="0" applyNumberFormat="1" applyFont="1" applyFill="1" applyBorder="1" applyAlignment="1">
      <alignment horizontal="center"/>
    </xf>
    <xf numFmtId="0" fontId="1" fillId="17" borderId="0" xfId="0" applyFont="1" applyFill="1" applyAlignment="1">
      <alignment horizontal="center"/>
    </xf>
    <xf numFmtId="3" fontId="37" fillId="17" borderId="0" xfId="0" applyNumberFormat="1" applyFont="1" applyFill="1" applyAlignment="1">
      <alignment horizontal="center"/>
    </xf>
    <xf numFmtId="3" fontId="0" fillId="17" borderId="12" xfId="0" applyNumberFormat="1" applyFill="1" applyBorder="1" applyAlignment="1">
      <alignment horizontal="center"/>
    </xf>
    <xf numFmtId="164" fontId="0" fillId="17" borderId="12" xfId="0" applyNumberFormat="1" applyFill="1" applyBorder="1" applyAlignment="1">
      <alignment horizontal="center"/>
    </xf>
    <xf numFmtId="3" fontId="38" fillId="17" borderId="0" xfId="0" applyNumberFormat="1" applyFont="1" applyFill="1" applyAlignment="1">
      <alignment horizontal="center"/>
    </xf>
    <xf numFmtId="3" fontId="1" fillId="17" borderId="12" xfId="0" applyNumberFormat="1" applyFont="1" applyFill="1" applyBorder="1" applyAlignment="1">
      <alignment horizontal="center"/>
    </xf>
    <xf numFmtId="0" fontId="18" fillId="17" borderId="0" xfId="0" applyFont="1" applyFill="1"/>
    <xf numFmtId="0" fontId="21" fillId="17" borderId="0" xfId="0" applyFont="1" applyFill="1" applyAlignment="1">
      <alignment horizontal="right" wrapText="1"/>
    </xf>
    <xf numFmtId="0" fontId="21" fillId="17" borderId="0" xfId="0" applyFont="1" applyFill="1" applyAlignment="1">
      <alignment horizontal="left" wrapText="1"/>
    </xf>
    <xf numFmtId="3" fontId="21" fillId="17" borderId="0" xfId="0" applyNumberFormat="1" applyFont="1" applyFill="1" applyAlignment="1">
      <alignment horizontal="right" wrapText="1"/>
    </xf>
    <xf numFmtId="3" fontId="18" fillId="17" borderId="0" xfId="0" applyNumberFormat="1" applyFont="1" applyFill="1"/>
    <xf numFmtId="0" fontId="9" fillId="17" borderId="11" xfId="0" applyFont="1" applyFill="1" applyBorder="1"/>
    <xf numFmtId="3" fontId="39" fillId="17" borderId="11" xfId="0" applyNumberFormat="1" applyFont="1" applyFill="1" applyBorder="1" applyAlignment="1">
      <alignment horizontal="center"/>
    </xf>
    <xf numFmtId="164" fontId="9" fillId="17" borderId="11" xfId="0" applyNumberFormat="1" applyFont="1" applyFill="1" applyBorder="1" applyAlignment="1">
      <alignment horizontal="center"/>
    </xf>
    <xf numFmtId="3" fontId="9" fillId="17" borderId="11" xfId="0" applyNumberFormat="1" applyFont="1" applyFill="1" applyBorder="1" applyAlignment="1">
      <alignment horizontal="center"/>
    </xf>
    <xf numFmtId="169" fontId="40" fillId="17" borderId="0" xfId="0" applyNumberFormat="1" applyFont="1" applyFill="1"/>
    <xf numFmtId="164" fontId="10" fillId="17" borderId="0" xfId="34" applyNumberFormat="1" applyFont="1" applyFill="1" applyAlignment="1">
      <alignment horizontal="right"/>
    </xf>
    <xf numFmtId="3" fontId="1" fillId="17" borderId="0" xfId="34" applyNumberFormat="1" applyFont="1" applyFill="1"/>
    <xf numFmtId="0" fontId="10" fillId="17" borderId="0" xfId="34" applyFont="1" applyFill="1" applyAlignment="1">
      <alignment horizontal="right"/>
    </xf>
    <xf numFmtId="0" fontId="7" fillId="17" borderId="0" xfId="34" applyFont="1" applyFill="1"/>
    <xf numFmtId="0" fontId="37" fillId="17" borderId="0" xfId="0" applyFont="1" applyFill="1" applyAlignment="1">
      <alignment horizontal="left"/>
    </xf>
    <xf numFmtId="3" fontId="37" fillId="17" borderId="0" xfId="34" applyNumberFormat="1" applyFont="1" applyFill="1"/>
    <xf numFmtId="0" fontId="38" fillId="17" borderId="0" xfId="34" applyFont="1" applyFill="1"/>
    <xf numFmtId="3" fontId="6" fillId="17" borderId="0" xfId="0" applyNumberFormat="1" applyFont="1" applyFill="1" applyAlignment="1">
      <alignment horizontal="center"/>
    </xf>
    <xf numFmtId="0" fontId="9" fillId="17" borderId="16" xfId="0" applyFont="1" applyFill="1" applyBorder="1" applyAlignment="1">
      <alignment horizontal="center"/>
    </xf>
    <xf numFmtId="0" fontId="9" fillId="17" borderId="11" xfId="0" applyFont="1" applyFill="1" applyBorder="1" applyAlignment="1">
      <alignment horizontal="center"/>
    </xf>
    <xf numFmtId="0" fontId="0" fillId="17" borderId="16" xfId="0" applyFill="1" applyBorder="1" applyAlignment="1">
      <alignment horizontal="center"/>
    </xf>
    <xf numFmtId="0" fontId="0" fillId="17" borderId="11" xfId="0" applyFill="1" applyBorder="1" applyAlignment="1">
      <alignment horizontal="center"/>
    </xf>
    <xf numFmtId="0" fontId="9" fillId="17" borderId="16" xfId="0" applyFont="1" applyFill="1" applyBorder="1" applyAlignment="1">
      <alignment horizontal="center" wrapText="1"/>
    </xf>
    <xf numFmtId="0" fontId="9" fillId="17" borderId="15" xfId="0" applyFont="1" applyFill="1" applyBorder="1" applyAlignment="1">
      <alignment horizontal="center" wrapText="1"/>
    </xf>
    <xf numFmtId="0" fontId="9" fillId="17" borderId="12" xfId="0" applyFont="1" applyFill="1" applyBorder="1" applyAlignment="1">
      <alignment horizontal="center" wrapText="1"/>
    </xf>
    <xf numFmtId="0" fontId="9" fillId="17" borderId="10" xfId="0" applyFont="1" applyFill="1" applyBorder="1" applyAlignment="1">
      <alignment horizontal="left" wrapText="1"/>
    </xf>
    <xf numFmtId="0" fontId="9" fillId="17" borderId="11" xfId="0" applyFont="1" applyFill="1" applyBorder="1" applyAlignment="1">
      <alignment horizontal="left" wrapText="1"/>
    </xf>
    <xf numFmtId="0" fontId="9" fillId="17" borderId="10" xfId="0" applyFont="1" applyFill="1" applyBorder="1" applyAlignment="1">
      <alignment horizontal="center"/>
    </xf>
    <xf numFmtId="0" fontId="9" fillId="17" borderId="16" xfId="0" applyFont="1" applyFill="1" applyBorder="1" applyAlignment="1">
      <alignment horizontal="left" wrapText="1"/>
    </xf>
    <xf numFmtId="0" fontId="9" fillId="17" borderId="15" xfId="0" applyFont="1" applyFill="1" applyBorder="1" applyAlignment="1">
      <alignment horizontal="center" vertical="center" wrapText="1"/>
    </xf>
    <xf numFmtId="0" fontId="9" fillId="17" borderId="10" xfId="0" applyFont="1" applyFill="1" applyBorder="1" applyAlignment="1">
      <alignment horizontal="left"/>
    </xf>
    <xf numFmtId="0" fontId="9" fillId="17" borderId="11" xfId="0" applyFont="1" applyFill="1" applyBorder="1" applyAlignment="1">
      <alignment horizontal="left"/>
    </xf>
    <xf numFmtId="0" fontId="9" fillId="17" borderId="16" xfId="0" applyFont="1" applyFill="1" applyBorder="1" applyAlignment="1">
      <alignment horizontal="left"/>
    </xf>
    <xf numFmtId="0" fontId="9" fillId="17" borderId="0" xfId="0" applyFont="1" applyFill="1" applyAlignment="1">
      <alignment horizontal="center"/>
    </xf>
    <xf numFmtId="0" fontId="9" fillId="17" borderId="0" xfId="0" applyFont="1" applyFill="1" applyAlignment="1">
      <alignment horizontal="left"/>
    </xf>
    <xf numFmtId="0" fontId="9" fillId="17" borderId="11" xfId="0" applyFont="1" applyFill="1" applyBorder="1" applyAlignment="1">
      <alignment horizontal="center" wrapText="1"/>
    </xf>
    <xf numFmtId="0" fontId="6" fillId="17" borderId="15" xfId="0" applyFont="1" applyFill="1" applyBorder="1" applyAlignment="1">
      <alignment horizontal="center" wrapText="1"/>
    </xf>
    <xf numFmtId="0" fontId="9" fillId="17" borderId="0" xfId="0" applyFont="1" applyFill="1" applyAlignment="1">
      <alignment horizontal="left" wrapText="1"/>
    </xf>
    <xf numFmtId="0" fontId="9" fillId="17" borderId="10" xfId="0" applyFont="1" applyFill="1" applyBorder="1" applyAlignment="1">
      <alignment horizontal="center" wrapText="1"/>
    </xf>
    <xf numFmtId="0" fontId="9" fillId="17" borderId="0" xfId="0" applyFont="1" applyFill="1" applyAlignment="1">
      <alignment horizontal="center" wrapText="1"/>
    </xf>
    <xf numFmtId="0" fontId="6" fillId="17" borderId="16" xfId="0" applyFont="1" applyFill="1" applyBorder="1" applyAlignment="1">
      <alignment horizontal="center" wrapText="1"/>
    </xf>
    <xf numFmtId="0" fontId="1" fillId="17" borderId="0" xfId="34" applyFont="1" applyFill="1" applyAlignment="1">
      <alignment horizontal="center"/>
    </xf>
    <xf numFmtId="0" fontId="10" fillId="17" borderId="0" xfId="34" applyFont="1" applyFill="1" applyAlignment="1">
      <alignment horizontal="center"/>
    </xf>
    <xf numFmtId="0" fontId="40" fillId="17" borderId="0" xfId="34" applyFont="1" applyFill="1" applyAlignment="1">
      <alignment horizontal="center"/>
    </xf>
    <xf numFmtId="0" fontId="0" fillId="17" borderId="0" xfId="0" applyFill="1" applyAlignment="1">
      <alignment horizontal="center"/>
    </xf>
  </cellXfs>
  <cellStyles count="48">
    <cellStyle name="20% - Èmfasi1" xfId="1" xr:uid="{00000000-0005-0000-0000-000000000000}"/>
    <cellStyle name="20% - Èmfasi2" xfId="2" xr:uid="{00000000-0005-0000-0000-000001000000}"/>
    <cellStyle name="20% - Èmfasi3" xfId="3" xr:uid="{00000000-0005-0000-0000-000002000000}"/>
    <cellStyle name="20% - Èmfasi4" xfId="4" xr:uid="{00000000-0005-0000-0000-000003000000}"/>
    <cellStyle name="20% - Èmfasi5" xfId="5" xr:uid="{00000000-0005-0000-0000-000004000000}"/>
    <cellStyle name="20% - Èmfasi6" xfId="6" xr:uid="{00000000-0005-0000-0000-000005000000}"/>
    <cellStyle name="40% - Èmfasi1" xfId="7" xr:uid="{00000000-0005-0000-0000-000006000000}"/>
    <cellStyle name="40% - Èmfasi2" xfId="8" xr:uid="{00000000-0005-0000-0000-000007000000}"/>
    <cellStyle name="40% - Èmfasi3" xfId="9" xr:uid="{00000000-0005-0000-0000-000008000000}"/>
    <cellStyle name="40% - Èmfasi4" xfId="10" xr:uid="{00000000-0005-0000-0000-000009000000}"/>
    <cellStyle name="40% - Èmfasi5" xfId="11" xr:uid="{00000000-0005-0000-0000-00000A000000}"/>
    <cellStyle name="40% - Èmfasi6" xfId="12" xr:uid="{00000000-0005-0000-0000-00000B000000}"/>
    <cellStyle name="60% - Èmfasi1" xfId="13" xr:uid="{00000000-0005-0000-0000-00000C000000}"/>
    <cellStyle name="60% - Èmfasi2" xfId="14" xr:uid="{00000000-0005-0000-0000-00000D000000}"/>
    <cellStyle name="60% - Èmfasi3" xfId="15" xr:uid="{00000000-0005-0000-0000-00000E000000}"/>
    <cellStyle name="60% - Èmfasi4" xfId="16" xr:uid="{00000000-0005-0000-0000-00000F000000}"/>
    <cellStyle name="60% - Èmfasi5" xfId="17" xr:uid="{00000000-0005-0000-0000-000010000000}"/>
    <cellStyle name="60% - Èmfasi6" xfId="18" xr:uid="{00000000-0005-0000-0000-000011000000}"/>
    <cellStyle name="Bé" xfId="19" xr:uid="{00000000-0005-0000-0000-000012000000}"/>
    <cellStyle name="Càlcul" xfId="20" xr:uid="{00000000-0005-0000-0000-000013000000}"/>
    <cellStyle name="Cel·la de comprovació" xfId="21" xr:uid="{00000000-0005-0000-0000-000014000000}"/>
    <cellStyle name="Cel·la enllaçada" xfId="22" xr:uid="{00000000-0005-0000-0000-000015000000}"/>
    <cellStyle name="Èmfasi1" xfId="23" xr:uid="{00000000-0005-0000-0000-000016000000}"/>
    <cellStyle name="Èmfasi2" xfId="24" xr:uid="{00000000-0005-0000-0000-000017000000}"/>
    <cellStyle name="Èmfasi3" xfId="25" xr:uid="{00000000-0005-0000-0000-000018000000}"/>
    <cellStyle name="Èmfasi4" xfId="26" xr:uid="{00000000-0005-0000-0000-000019000000}"/>
    <cellStyle name="Èmfasi5" xfId="27" xr:uid="{00000000-0005-0000-0000-00001A000000}"/>
    <cellStyle name="Èmfasi6" xfId="28" xr:uid="{00000000-0005-0000-0000-00001B000000}"/>
    <cellStyle name="Hipervínculo" xfId="29" builtinId="8"/>
    <cellStyle name="Incorrecte" xfId="30" xr:uid="{00000000-0005-0000-0000-00001D000000}"/>
    <cellStyle name="Normal" xfId="0" builtinId="0"/>
    <cellStyle name="Normal 2" xfId="31" xr:uid="{00000000-0005-0000-0000-00001F000000}"/>
    <cellStyle name="Normal 2 2" xfId="32" xr:uid="{00000000-0005-0000-0000-000020000000}"/>
    <cellStyle name="Normal 3" xfId="33" xr:uid="{00000000-0005-0000-0000-000021000000}"/>
    <cellStyle name="Normal_Estructura productiva 3T 2010" xfId="34" xr:uid="{00000000-0005-0000-0000-000022000000}"/>
    <cellStyle name="Normal_TaulaC1" xfId="35" xr:uid="{00000000-0005-0000-0000-000023000000}"/>
    <cellStyle name="Normal_TaulaE1" xfId="36" xr:uid="{00000000-0005-0000-0000-000024000000}"/>
    <cellStyle name="Nota" xfId="37" xr:uid="{00000000-0005-0000-0000-000025000000}"/>
    <cellStyle name="Porcentaje" xfId="38" builtinId="5"/>
    <cellStyle name="Porcentaje 2" xfId="39" xr:uid="{00000000-0005-0000-0000-000027000000}"/>
    <cellStyle name="Resultat" xfId="40" xr:uid="{00000000-0005-0000-0000-000028000000}"/>
    <cellStyle name="Text d'advertiment" xfId="41" xr:uid="{00000000-0005-0000-0000-000029000000}"/>
    <cellStyle name="Text explicatiu" xfId="42" xr:uid="{00000000-0005-0000-0000-00002A000000}"/>
    <cellStyle name="Títol" xfId="43" xr:uid="{00000000-0005-0000-0000-00002B000000}"/>
    <cellStyle name="Títol 1" xfId="44" xr:uid="{00000000-0005-0000-0000-00002C000000}"/>
    <cellStyle name="Títol 2" xfId="45" xr:uid="{00000000-0005-0000-0000-00002D000000}"/>
    <cellStyle name="Títol 3" xfId="46" xr:uid="{00000000-0005-0000-0000-00002E000000}"/>
    <cellStyle name="Títol 4" xfId="47" xr:uid="{00000000-0005-0000-0000-00002F000000}"/>
  </cellStyles>
  <dxfs count="0"/>
  <tableStyles count="0" defaultTableStyle="TableStyleMedium2" defaultPivotStyle="PivotStyleLight16"/>
  <colors>
    <mruColors>
      <color rgb="FFFFFF99"/>
      <color rgb="FFFFCC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35103365402598E-2"/>
          <c:y val="3.5377399231416785E-2"/>
          <c:w val="0.90807861197459572"/>
          <c:h val="0.77122730324488598"/>
        </c:manualLayout>
      </c:layout>
      <c:barChart>
        <c:barDir val="col"/>
        <c:grouping val="clustered"/>
        <c:varyColors val="0"/>
        <c:ser>
          <c:idx val="0"/>
          <c:order val="0"/>
          <c:tx>
            <c:strRef>
              <c:f>GràficE1!$B$34</c:f>
              <c:strCache>
                <c:ptCount val="1"/>
                <c:pt idx="0">
                  <c:v>Centres de cotització</c:v>
                </c:pt>
              </c:strCache>
            </c:strRef>
          </c:tx>
          <c:spPr>
            <a:solidFill>
              <a:srgbClr val="FFCC00"/>
            </a:solidFill>
            <a:ln w="25400">
              <a:noFill/>
            </a:ln>
          </c:spPr>
          <c:invertIfNegative val="0"/>
          <c:dLbls>
            <c:numFmt formatCode="#,##0.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GràficE1!$A$36:$A$42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GràficE1!$B$36:$B$42</c:f>
              <c:numCache>
                <c:formatCode>#,##0.0</c:formatCode>
                <c:ptCount val="7"/>
                <c:pt idx="0">
                  <c:v>8.7183958151700089E-2</c:v>
                </c:pt>
                <c:pt idx="1">
                  <c:v>0.50654284508231318</c:v>
                </c:pt>
                <c:pt idx="2">
                  <c:v>0.48723445722081471</c:v>
                </c:pt>
                <c:pt idx="3">
                  <c:v>1.1560693641618496</c:v>
                </c:pt>
                <c:pt idx="4">
                  <c:v>0.8203228367292934</c:v>
                </c:pt>
                <c:pt idx="5">
                  <c:v>2.5862068965517242</c:v>
                </c:pt>
                <c:pt idx="6">
                  <c:v>-0.85784313725490202</c:v>
                </c:pt>
              </c:numCache>
            </c:numRef>
          </c:val>
          <c:extLst>
            <c:ext xmlns:c16="http://schemas.microsoft.com/office/drawing/2014/chart" uri="{C3380CC4-5D6E-409C-BE32-E72D297353CC}">
              <c16:uniqueId val="{00000000-2F02-4CE3-94B1-33919738E3AA}"/>
            </c:ext>
          </c:extLst>
        </c:ser>
        <c:ser>
          <c:idx val="1"/>
          <c:order val="1"/>
          <c:tx>
            <c:strRef>
              <c:f>GràficE1!$C$34</c:f>
              <c:strCache>
                <c:ptCount val="1"/>
                <c:pt idx="0">
                  <c:v>Població assalariada</c:v>
                </c:pt>
              </c:strCache>
            </c:strRef>
          </c:tx>
          <c:spPr>
            <a:solidFill>
              <a:srgbClr val="008080"/>
            </a:solidFill>
            <a:ln w="25400">
              <a:noFill/>
            </a:ln>
          </c:spPr>
          <c:invertIfNegative val="0"/>
          <c:dLbls>
            <c:numFmt formatCode="#,##0.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GràficE1!$A$36:$A$42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GràficE1!$C$36:$C$42</c:f>
              <c:numCache>
                <c:formatCode>#,##0.0</c:formatCode>
                <c:ptCount val="7"/>
                <c:pt idx="0">
                  <c:v>-1.2192891544229714E-2</c:v>
                </c:pt>
                <c:pt idx="1">
                  <c:v>2.1843971631205674</c:v>
                </c:pt>
                <c:pt idx="2">
                  <c:v>4.1136704185106456</c:v>
                </c:pt>
                <c:pt idx="3">
                  <c:v>0.43606855756104962</c:v>
                </c:pt>
                <c:pt idx="4">
                  <c:v>8.9790513598762125</c:v>
                </c:pt>
                <c:pt idx="5">
                  <c:v>13.419894557971329</c:v>
                </c:pt>
                <c:pt idx="6">
                  <c:v>14.426040061633284</c:v>
                </c:pt>
              </c:numCache>
            </c:numRef>
          </c:val>
          <c:extLst>
            <c:ext xmlns:c16="http://schemas.microsoft.com/office/drawing/2014/chart" uri="{C3380CC4-5D6E-409C-BE32-E72D297353CC}">
              <c16:uniqueId val="{00000001-2F02-4CE3-94B1-33919738E3AA}"/>
            </c:ext>
          </c:extLst>
        </c:ser>
        <c:ser>
          <c:idx val="2"/>
          <c:order val="2"/>
          <c:tx>
            <c:strRef>
              <c:f>GràficE1!$D$34</c:f>
              <c:strCache>
                <c:ptCount val="1"/>
                <c:pt idx="0">
                  <c:v>Població autònoma</c:v>
                </c:pt>
              </c:strCache>
            </c:strRef>
          </c:tx>
          <c:spPr>
            <a:solidFill>
              <a:srgbClr val="FF0000"/>
            </a:solidFill>
            <a:ln w="25400">
              <a:noFill/>
            </a:ln>
          </c:spPr>
          <c:invertIfNegative val="0"/>
          <c:dLbls>
            <c:numFmt formatCode="#,##0.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GràficE1!$A$36:$A$42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GràficE1!$D$36:$D$42</c:f>
              <c:numCache>
                <c:formatCode>#,##0.0</c:formatCode>
                <c:ptCount val="7"/>
                <c:pt idx="0">
                  <c:v>-0.26881720430107531</c:v>
                </c:pt>
                <c:pt idx="1">
                  <c:v>0.23378141437755698</c:v>
                </c:pt>
                <c:pt idx="2">
                  <c:v>0.32520325203252032</c:v>
                </c:pt>
                <c:pt idx="3">
                  <c:v>0.24196335983408226</c:v>
                </c:pt>
                <c:pt idx="4">
                  <c:v>0.12430853378084405</c:v>
                </c:pt>
                <c:pt idx="5">
                  <c:v>-0.74239049740163321</c:v>
                </c:pt>
                <c:pt idx="6">
                  <c:v>0.20682523267838679</c:v>
                </c:pt>
              </c:numCache>
            </c:numRef>
          </c:val>
          <c:extLst>
            <c:ext xmlns:c16="http://schemas.microsoft.com/office/drawing/2014/chart" uri="{C3380CC4-5D6E-409C-BE32-E72D297353CC}">
              <c16:uniqueId val="{00000002-2F02-4CE3-94B1-33919738E3AA}"/>
            </c:ext>
          </c:extLst>
        </c:ser>
        <c:dLbls>
          <c:showLegendKey val="0"/>
          <c:showVal val="0"/>
          <c:showCatName val="0"/>
          <c:showSerName val="0"/>
          <c:showPercent val="0"/>
          <c:showBubbleSize val="0"/>
        </c:dLbls>
        <c:gapWidth val="150"/>
        <c:axId val="170587264"/>
        <c:axId val="170588800"/>
      </c:barChart>
      <c:catAx>
        <c:axId val="17058726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a:pPr>
            <a:endParaRPr lang="es-ES"/>
          </a:p>
        </c:txPr>
        <c:crossAx val="170588800"/>
        <c:crosses val="autoZero"/>
        <c:auto val="1"/>
        <c:lblAlgn val="ctr"/>
        <c:lblOffset val="100"/>
        <c:tickLblSkip val="1"/>
        <c:tickMarkSkip val="1"/>
        <c:noMultiLvlLbl val="0"/>
      </c:catAx>
      <c:valAx>
        <c:axId val="170588800"/>
        <c:scaling>
          <c:orientation val="minMax"/>
          <c:max val="20"/>
          <c:min val="-20"/>
        </c:scaling>
        <c:delete val="0"/>
        <c:axPos val="l"/>
        <c:majorGridlines>
          <c:spPr>
            <a:ln w="3175">
              <a:solidFill>
                <a:schemeClr val="bg1">
                  <a:lumMod val="95000"/>
                </a:schemeClr>
              </a:solidFill>
              <a:prstDash val="sysDash"/>
            </a:ln>
          </c:spPr>
        </c:majorGridlines>
        <c:title>
          <c:tx>
            <c:rich>
              <a:bodyPr rot="0" vert="horz"/>
              <a:lstStyle/>
              <a:p>
                <a:pPr algn="ctr">
                  <a:defRPr/>
                </a:pPr>
                <a:r>
                  <a:rPr lang="ca-ES"/>
                  <a:t>%</a:t>
                </a:r>
              </a:p>
            </c:rich>
          </c:tx>
          <c:layout>
            <c:manualLayout>
              <c:xMode val="edge"/>
              <c:yMode val="edge"/>
              <c:x val="6.9637883008356544E-3"/>
              <c:y val="0.382075966919229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s-ES"/>
          </a:p>
        </c:txPr>
        <c:crossAx val="170587264"/>
        <c:crosses val="autoZero"/>
        <c:crossBetween val="between"/>
      </c:valAx>
      <c:spPr>
        <a:noFill/>
        <a:ln w="12700">
          <a:noFill/>
          <a:prstDash val="solid"/>
        </a:ln>
      </c:spPr>
    </c:plotArea>
    <c:legend>
      <c:legendPos val="r"/>
      <c:layout>
        <c:manualLayout>
          <c:xMode val="edge"/>
          <c:yMode val="edge"/>
          <c:x val="0.44846796657381616"/>
          <c:y val="0.94339622641509435"/>
          <c:w val="0.54596100278551529"/>
          <c:h val="4.952830188679247E-2"/>
        </c:manualLayout>
      </c:layout>
      <c:overlay val="0"/>
      <c:spPr>
        <a:solidFill>
          <a:srgbClr val="FFFFFF"/>
        </a:solid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459654544180984E-2"/>
          <c:y val="3.5377399231416785E-2"/>
          <c:w val="0.92896999108444078"/>
          <c:h val="0.8325481285793418"/>
        </c:manualLayout>
      </c:layout>
      <c:lineChart>
        <c:grouping val="standard"/>
        <c:varyColors val="0"/>
        <c:ser>
          <c:idx val="0"/>
          <c:order val="0"/>
          <c:tx>
            <c:strRef>
              <c:f>GràficA7!$B$34</c:f>
              <c:strCache>
                <c:ptCount val="1"/>
                <c:pt idx="0">
                  <c:v>Homes</c:v>
                </c:pt>
              </c:strCache>
            </c:strRef>
          </c:tx>
          <c:spPr>
            <a:ln w="38100">
              <a:solidFill>
                <a:srgbClr val="008080"/>
              </a:solidFill>
              <a:prstDash val="solid"/>
            </a:ln>
          </c:spPr>
          <c:marker>
            <c:symbol val="none"/>
          </c:marker>
          <c:cat>
            <c:strRef>
              <c:f>GràficA7!$A$35:$A$56</c:f>
              <c:strCache>
                <c:ptCount val="13"/>
                <c:pt idx="0">
                  <c:v>3T 2017</c:v>
                </c:pt>
                <c:pt idx="1">
                  <c:v>4T 2017</c:v>
                </c:pt>
                <c:pt idx="2">
                  <c:v>1T 2018</c:v>
                </c:pt>
                <c:pt idx="3">
                  <c:v>2T 2018</c:v>
                </c:pt>
                <c:pt idx="4">
                  <c:v>3T 2018</c:v>
                </c:pt>
                <c:pt idx="5">
                  <c:v>4T 2018</c:v>
                </c:pt>
                <c:pt idx="6">
                  <c:v>1T 2019</c:v>
                </c:pt>
                <c:pt idx="7">
                  <c:v>2T 2019</c:v>
                </c:pt>
                <c:pt idx="8">
                  <c:v>3T 2019</c:v>
                </c:pt>
                <c:pt idx="9">
                  <c:v>4T 2019</c:v>
                </c:pt>
                <c:pt idx="10">
                  <c:v>1T 2020</c:v>
                </c:pt>
                <c:pt idx="11">
                  <c:v>2T 2020</c:v>
                </c:pt>
                <c:pt idx="12">
                  <c:v>3T 2020</c:v>
                </c:pt>
              </c:strCache>
            </c:strRef>
          </c:cat>
          <c:val>
            <c:numRef>
              <c:f>GràficA7!$B$35:$B$56</c:f>
              <c:numCache>
                <c:formatCode>#,##0.0</c:formatCode>
                <c:ptCount val="13"/>
                <c:pt idx="0">
                  <c:v>8.7934903744866606</c:v>
                </c:pt>
                <c:pt idx="1">
                  <c:v>8.8019817371289903</c:v>
                </c:pt>
                <c:pt idx="2" formatCode="0.0">
                  <c:v>8.8111881183213896</c:v>
                </c:pt>
                <c:pt idx="3" formatCode="0.0">
                  <c:v>7.8478008282272604</c:v>
                </c:pt>
                <c:pt idx="4" formatCode="0.0">
                  <c:v>8.1704518477486694</c:v>
                </c:pt>
                <c:pt idx="5" formatCode="0.0">
                  <c:v>8.1139584880969409</c:v>
                </c:pt>
                <c:pt idx="6" formatCode="0.0">
                  <c:v>8.1</c:v>
                </c:pt>
                <c:pt idx="7" formatCode="0.0">
                  <c:v>7.5</c:v>
                </c:pt>
                <c:pt idx="8" formatCode="General">
                  <c:v>7.9</c:v>
                </c:pt>
                <c:pt idx="9" formatCode="General">
                  <c:v>8.1999999999999993</c:v>
                </c:pt>
                <c:pt idx="10" formatCode="General">
                  <c:v>9.1999999999999993</c:v>
                </c:pt>
                <c:pt idx="11" formatCode="General">
                  <c:v>10.7</c:v>
                </c:pt>
                <c:pt idx="12" formatCode="General">
                  <c:v>10.1</c:v>
                </c:pt>
              </c:numCache>
            </c:numRef>
          </c:val>
          <c:smooth val="0"/>
          <c:extLst>
            <c:ext xmlns:c16="http://schemas.microsoft.com/office/drawing/2014/chart" uri="{C3380CC4-5D6E-409C-BE32-E72D297353CC}">
              <c16:uniqueId val="{00000000-5F2B-4626-826F-23CE08E121C3}"/>
            </c:ext>
          </c:extLst>
        </c:ser>
        <c:ser>
          <c:idx val="2"/>
          <c:order val="1"/>
          <c:tx>
            <c:strRef>
              <c:f>GràficA7!$C$34</c:f>
              <c:strCache>
                <c:ptCount val="1"/>
                <c:pt idx="0">
                  <c:v>Dones</c:v>
                </c:pt>
              </c:strCache>
            </c:strRef>
          </c:tx>
          <c:spPr>
            <a:ln w="38100">
              <a:solidFill>
                <a:srgbClr val="FFCC00"/>
              </a:solidFill>
              <a:prstDash val="solid"/>
            </a:ln>
          </c:spPr>
          <c:marker>
            <c:symbol val="none"/>
          </c:marker>
          <c:cat>
            <c:strRef>
              <c:f>GràficA7!$A$35:$A$56</c:f>
              <c:strCache>
                <c:ptCount val="13"/>
                <c:pt idx="0">
                  <c:v>3T 2017</c:v>
                </c:pt>
                <c:pt idx="1">
                  <c:v>4T 2017</c:v>
                </c:pt>
                <c:pt idx="2">
                  <c:v>1T 2018</c:v>
                </c:pt>
                <c:pt idx="3">
                  <c:v>2T 2018</c:v>
                </c:pt>
                <c:pt idx="4">
                  <c:v>3T 2018</c:v>
                </c:pt>
                <c:pt idx="5">
                  <c:v>4T 2018</c:v>
                </c:pt>
                <c:pt idx="6">
                  <c:v>1T 2019</c:v>
                </c:pt>
                <c:pt idx="7">
                  <c:v>2T 2019</c:v>
                </c:pt>
                <c:pt idx="8">
                  <c:v>3T 2019</c:v>
                </c:pt>
                <c:pt idx="9">
                  <c:v>4T 2019</c:v>
                </c:pt>
                <c:pt idx="10">
                  <c:v>1T 2020</c:v>
                </c:pt>
                <c:pt idx="11">
                  <c:v>2T 2020</c:v>
                </c:pt>
                <c:pt idx="12">
                  <c:v>3T 2020</c:v>
                </c:pt>
              </c:strCache>
            </c:strRef>
          </c:cat>
          <c:val>
            <c:numRef>
              <c:f>GràficA7!$C$35:$C$56</c:f>
              <c:numCache>
                <c:formatCode>#,##0.0</c:formatCode>
                <c:ptCount val="13"/>
                <c:pt idx="0">
                  <c:v>13.2864737923611</c:v>
                </c:pt>
                <c:pt idx="1">
                  <c:v>13.285184629562201</c:v>
                </c:pt>
                <c:pt idx="2" formatCode="0.0">
                  <c:v>12.796448211063099</c:v>
                </c:pt>
                <c:pt idx="3" formatCode="0.0">
                  <c:v>12.2709747315426</c:v>
                </c:pt>
                <c:pt idx="4" formatCode="0.0">
                  <c:v>12.4104227621592</c:v>
                </c:pt>
                <c:pt idx="5" formatCode="0.0">
                  <c:v>12.135658074847701</c:v>
                </c:pt>
                <c:pt idx="6" formatCode="0.0">
                  <c:v>12</c:v>
                </c:pt>
                <c:pt idx="7" formatCode="0.0">
                  <c:v>11.5</c:v>
                </c:pt>
                <c:pt idx="8" formatCode="General">
                  <c:v>11.9</c:v>
                </c:pt>
                <c:pt idx="9" formatCode="General">
                  <c:v>11.6</c:v>
                </c:pt>
                <c:pt idx="10" formatCode="General">
                  <c:v>12.9</c:v>
                </c:pt>
                <c:pt idx="11" formatCode="General">
                  <c:v>14.8</c:v>
                </c:pt>
                <c:pt idx="12" formatCode="General">
                  <c:v>14.3</c:v>
                </c:pt>
              </c:numCache>
            </c:numRef>
          </c:val>
          <c:smooth val="0"/>
          <c:extLst>
            <c:ext xmlns:c16="http://schemas.microsoft.com/office/drawing/2014/chart" uri="{C3380CC4-5D6E-409C-BE32-E72D297353CC}">
              <c16:uniqueId val="{00000001-5F2B-4626-826F-23CE08E121C3}"/>
            </c:ext>
          </c:extLst>
        </c:ser>
        <c:dLbls>
          <c:showLegendKey val="0"/>
          <c:showVal val="0"/>
          <c:showCatName val="0"/>
          <c:showSerName val="0"/>
          <c:showPercent val="0"/>
          <c:showBubbleSize val="0"/>
        </c:dLbls>
        <c:smooth val="0"/>
        <c:axId val="175717376"/>
        <c:axId val="175723264"/>
      </c:lineChart>
      <c:catAx>
        <c:axId val="175717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s-ES"/>
          </a:p>
        </c:txPr>
        <c:crossAx val="175723264"/>
        <c:crosses val="autoZero"/>
        <c:auto val="1"/>
        <c:lblAlgn val="ctr"/>
        <c:lblOffset val="100"/>
        <c:tickLblSkip val="1"/>
        <c:tickMarkSkip val="1"/>
        <c:noMultiLvlLbl val="0"/>
      </c:catAx>
      <c:valAx>
        <c:axId val="175723264"/>
        <c:scaling>
          <c:orientation val="minMax"/>
        </c:scaling>
        <c:delete val="0"/>
        <c:axPos val="l"/>
        <c:majorGridlines>
          <c:spPr>
            <a:ln w="3175">
              <a:solidFill>
                <a:schemeClr val="bg1">
                  <a:lumMod val="85000"/>
                </a:schemeClr>
              </a:solidFill>
              <a:prstDash val="sysDash"/>
            </a:ln>
          </c:spPr>
        </c:majorGridlines>
        <c:title>
          <c:tx>
            <c:rich>
              <a:bodyPr rot="0" vert="horz"/>
              <a:lstStyle/>
              <a:p>
                <a:pPr algn="ctr">
                  <a:defRPr/>
                </a:pPr>
                <a:r>
                  <a:rPr lang="ca-ES"/>
                  <a:t>%
</a:t>
                </a:r>
              </a:p>
            </c:rich>
          </c:tx>
          <c:layout>
            <c:manualLayout>
              <c:xMode val="edge"/>
              <c:yMode val="edge"/>
              <c:x val="6.9637883008356544E-3"/>
              <c:y val="0.4198118159758331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s-ES"/>
          </a:p>
        </c:txPr>
        <c:crossAx val="175717376"/>
        <c:crosses val="autoZero"/>
        <c:crossBetween val="between"/>
      </c:valAx>
      <c:spPr>
        <a:noFill/>
        <a:ln w="12700">
          <a:noFill/>
          <a:prstDash val="solid"/>
        </a:ln>
      </c:spPr>
    </c:plotArea>
    <c:legend>
      <c:legendPos val="r"/>
      <c:layout>
        <c:manualLayout>
          <c:xMode val="edge"/>
          <c:yMode val="edge"/>
          <c:x val="0.77715877437325909"/>
          <c:y val="0.94339622641509435"/>
          <c:w val="0.21587743732590525"/>
          <c:h val="4.952830188679247E-2"/>
        </c:manualLayout>
      </c:layout>
      <c:overlay val="0"/>
      <c:spPr>
        <a:solidFill>
          <a:srgbClr val="FFFFFF"/>
        </a:solid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459654544180984E-2"/>
          <c:y val="3.5377399231416785E-2"/>
          <c:w val="0.92896999108444078"/>
          <c:h val="0.8325481285793418"/>
        </c:manualLayout>
      </c:layout>
      <c:lineChart>
        <c:grouping val="standard"/>
        <c:varyColors val="0"/>
        <c:ser>
          <c:idx val="0"/>
          <c:order val="0"/>
          <c:tx>
            <c:strRef>
              <c:f>GràficA8!$B$34</c:f>
              <c:strCache>
                <c:ptCount val="1"/>
                <c:pt idx="0">
                  <c:v>16-24</c:v>
                </c:pt>
              </c:strCache>
            </c:strRef>
          </c:tx>
          <c:spPr>
            <a:ln w="38100">
              <a:solidFill>
                <a:srgbClr val="008080"/>
              </a:solidFill>
              <a:prstDash val="solid"/>
            </a:ln>
          </c:spPr>
          <c:marker>
            <c:symbol val="none"/>
          </c:marker>
          <c:cat>
            <c:strRef>
              <c:f>GràficA8!$A$36:$A$56</c:f>
              <c:strCache>
                <c:ptCount val="13"/>
                <c:pt idx="0">
                  <c:v>3T 2017</c:v>
                </c:pt>
                <c:pt idx="1">
                  <c:v>4T 2017</c:v>
                </c:pt>
                <c:pt idx="2">
                  <c:v>1T 2018</c:v>
                </c:pt>
                <c:pt idx="3">
                  <c:v>2T 2018</c:v>
                </c:pt>
                <c:pt idx="4">
                  <c:v>3T 2018</c:v>
                </c:pt>
                <c:pt idx="5">
                  <c:v>4T 2018</c:v>
                </c:pt>
                <c:pt idx="6">
                  <c:v>1T 2019</c:v>
                </c:pt>
                <c:pt idx="7">
                  <c:v>2T 2019</c:v>
                </c:pt>
                <c:pt idx="8">
                  <c:v>3T 2019</c:v>
                </c:pt>
                <c:pt idx="9">
                  <c:v>4T 2019</c:v>
                </c:pt>
                <c:pt idx="10">
                  <c:v>1T 2020</c:v>
                </c:pt>
                <c:pt idx="11">
                  <c:v>2T 2020</c:v>
                </c:pt>
                <c:pt idx="12">
                  <c:v>3T 2020</c:v>
                </c:pt>
              </c:strCache>
            </c:strRef>
          </c:cat>
          <c:val>
            <c:numRef>
              <c:f>GràficA8!$B$36:$B$56</c:f>
              <c:numCache>
                <c:formatCode>#,##0.0;[Red]#,##0.0</c:formatCode>
                <c:ptCount val="13"/>
                <c:pt idx="0">
                  <c:v>11.868417938705479</c:v>
                </c:pt>
                <c:pt idx="1">
                  <c:v>10.251979262950609</c:v>
                </c:pt>
                <c:pt idx="2" formatCode="#,##0.0">
                  <c:v>11.450829940494831</c:v>
                </c:pt>
                <c:pt idx="3">
                  <c:v>10.50153049211208</c:v>
                </c:pt>
                <c:pt idx="4">
                  <c:v>11.915057915057915</c:v>
                </c:pt>
                <c:pt idx="5" formatCode="#,##0.0">
                  <c:v>10.936954413191078</c:v>
                </c:pt>
                <c:pt idx="6" formatCode="#,##0.0">
                  <c:v>12.470712720126976</c:v>
                </c:pt>
                <c:pt idx="7" formatCode="0.0">
                  <c:v>10.559389336520297</c:v>
                </c:pt>
                <c:pt idx="8" formatCode="0.0">
                  <c:v>11.877923472126371</c:v>
                </c:pt>
                <c:pt idx="9" formatCode="0.0">
                  <c:v>10.828733517325974</c:v>
                </c:pt>
                <c:pt idx="10" formatCode="0.0">
                  <c:v>12.300187617260788</c:v>
                </c:pt>
                <c:pt idx="11" formatCode="0.0">
                  <c:v>15.348648847654811</c:v>
                </c:pt>
                <c:pt idx="12" formatCode="0.0">
                  <c:v>14.678196147110334</c:v>
                </c:pt>
              </c:numCache>
            </c:numRef>
          </c:val>
          <c:smooth val="0"/>
          <c:extLst>
            <c:ext xmlns:c16="http://schemas.microsoft.com/office/drawing/2014/chart" uri="{C3380CC4-5D6E-409C-BE32-E72D297353CC}">
              <c16:uniqueId val="{00000000-FC59-4FC6-856F-11793AF0FD92}"/>
            </c:ext>
          </c:extLst>
        </c:ser>
        <c:ser>
          <c:idx val="2"/>
          <c:order val="1"/>
          <c:tx>
            <c:strRef>
              <c:f>GràficA8!$C$34</c:f>
              <c:strCache>
                <c:ptCount val="1"/>
                <c:pt idx="0">
                  <c:v>25-34</c:v>
                </c:pt>
              </c:strCache>
            </c:strRef>
          </c:tx>
          <c:spPr>
            <a:ln w="38100">
              <a:solidFill>
                <a:srgbClr val="FFCC00"/>
              </a:solidFill>
              <a:prstDash val="solid"/>
            </a:ln>
          </c:spPr>
          <c:marker>
            <c:symbol val="none"/>
          </c:marker>
          <c:cat>
            <c:strRef>
              <c:f>GràficA8!$A$36:$A$56</c:f>
              <c:strCache>
                <c:ptCount val="13"/>
                <c:pt idx="0">
                  <c:v>3T 2017</c:v>
                </c:pt>
                <c:pt idx="1">
                  <c:v>4T 2017</c:v>
                </c:pt>
                <c:pt idx="2">
                  <c:v>1T 2018</c:v>
                </c:pt>
                <c:pt idx="3">
                  <c:v>2T 2018</c:v>
                </c:pt>
                <c:pt idx="4">
                  <c:v>3T 2018</c:v>
                </c:pt>
                <c:pt idx="5">
                  <c:v>4T 2018</c:v>
                </c:pt>
                <c:pt idx="6">
                  <c:v>1T 2019</c:v>
                </c:pt>
                <c:pt idx="7">
                  <c:v>2T 2019</c:v>
                </c:pt>
                <c:pt idx="8">
                  <c:v>3T 2019</c:v>
                </c:pt>
                <c:pt idx="9">
                  <c:v>4T 2019</c:v>
                </c:pt>
                <c:pt idx="10">
                  <c:v>1T 2020</c:v>
                </c:pt>
                <c:pt idx="11">
                  <c:v>2T 2020</c:v>
                </c:pt>
                <c:pt idx="12">
                  <c:v>3T 2020</c:v>
                </c:pt>
              </c:strCache>
            </c:strRef>
          </c:cat>
          <c:val>
            <c:numRef>
              <c:f>GràficA8!$C$36:$C$56</c:f>
              <c:numCache>
                <c:formatCode>0.0</c:formatCode>
                <c:ptCount val="13"/>
                <c:pt idx="0">
                  <c:v>9.048349121173958</c:v>
                </c:pt>
                <c:pt idx="1">
                  <c:v>9.1028536234859381</c:v>
                </c:pt>
                <c:pt idx="2">
                  <c:v>9.1105733482945546</c:v>
                </c:pt>
                <c:pt idx="3">
                  <c:v>8.2418697811641479</c:v>
                </c:pt>
                <c:pt idx="4">
                  <c:v>8.612582022986647</c:v>
                </c:pt>
                <c:pt idx="5">
                  <c:v>8.5583714167012879</c:v>
                </c:pt>
                <c:pt idx="6" formatCode="#,##0.0">
                  <c:v>8.4272428520110161</c:v>
                </c:pt>
                <c:pt idx="7">
                  <c:v>7.6593350657700858</c:v>
                </c:pt>
                <c:pt idx="8">
                  <c:v>8.159533126252235</c:v>
                </c:pt>
                <c:pt idx="9">
                  <c:v>8.3924146247730622</c:v>
                </c:pt>
                <c:pt idx="10">
                  <c:v>10.110763599612122</c:v>
                </c:pt>
                <c:pt idx="11">
                  <c:v>12.566512708316452</c:v>
                </c:pt>
                <c:pt idx="12">
                  <c:v>11.415187044839609</c:v>
                </c:pt>
              </c:numCache>
            </c:numRef>
          </c:val>
          <c:smooth val="0"/>
          <c:extLst>
            <c:ext xmlns:c16="http://schemas.microsoft.com/office/drawing/2014/chart" uri="{C3380CC4-5D6E-409C-BE32-E72D297353CC}">
              <c16:uniqueId val="{00000001-FC59-4FC6-856F-11793AF0FD92}"/>
            </c:ext>
          </c:extLst>
        </c:ser>
        <c:ser>
          <c:idx val="1"/>
          <c:order val="2"/>
          <c:tx>
            <c:strRef>
              <c:f>GràficA8!$D$34</c:f>
              <c:strCache>
                <c:ptCount val="1"/>
                <c:pt idx="0">
                  <c:v>35-44</c:v>
                </c:pt>
              </c:strCache>
            </c:strRef>
          </c:tx>
          <c:spPr>
            <a:ln w="38100">
              <a:solidFill>
                <a:srgbClr val="FF0000"/>
              </a:solidFill>
              <a:prstDash val="solid"/>
            </a:ln>
          </c:spPr>
          <c:marker>
            <c:symbol val="none"/>
          </c:marker>
          <c:cat>
            <c:strRef>
              <c:f>GràficA8!$A$36:$A$56</c:f>
              <c:strCache>
                <c:ptCount val="13"/>
                <c:pt idx="0">
                  <c:v>3T 2017</c:v>
                </c:pt>
                <c:pt idx="1">
                  <c:v>4T 2017</c:v>
                </c:pt>
                <c:pt idx="2">
                  <c:v>1T 2018</c:v>
                </c:pt>
                <c:pt idx="3">
                  <c:v>2T 2018</c:v>
                </c:pt>
                <c:pt idx="4">
                  <c:v>3T 2018</c:v>
                </c:pt>
                <c:pt idx="5">
                  <c:v>4T 2018</c:v>
                </c:pt>
                <c:pt idx="6">
                  <c:v>1T 2019</c:v>
                </c:pt>
                <c:pt idx="7">
                  <c:v>2T 2019</c:v>
                </c:pt>
                <c:pt idx="8">
                  <c:v>3T 2019</c:v>
                </c:pt>
                <c:pt idx="9">
                  <c:v>4T 2019</c:v>
                </c:pt>
                <c:pt idx="10">
                  <c:v>1T 2020</c:v>
                </c:pt>
                <c:pt idx="11">
                  <c:v>2T 2020</c:v>
                </c:pt>
                <c:pt idx="12">
                  <c:v>3T 2020</c:v>
                </c:pt>
              </c:strCache>
            </c:strRef>
          </c:cat>
          <c:val>
            <c:numRef>
              <c:f>GràficA8!$D$36:$D$56</c:f>
              <c:numCache>
                <c:formatCode>#,##0.0;[Red]#,##0.0</c:formatCode>
                <c:ptCount val="13"/>
                <c:pt idx="0">
                  <c:v>8.1445099875946223</c:v>
                </c:pt>
                <c:pt idx="1">
                  <c:v>8.2781121958622084</c:v>
                </c:pt>
                <c:pt idx="2" formatCode="#,##0.0">
                  <c:v>8.0306533879840725</c:v>
                </c:pt>
                <c:pt idx="3">
                  <c:v>7.2843370477025164</c:v>
                </c:pt>
                <c:pt idx="4">
                  <c:v>7.3989518151595188</c:v>
                </c:pt>
                <c:pt idx="5" formatCode="#,##0.0">
                  <c:v>7.3571943548988576</c:v>
                </c:pt>
                <c:pt idx="6" formatCode="#,##0.0">
                  <c:v>7.0492640878150086</c:v>
                </c:pt>
                <c:pt idx="7" formatCode="0.0">
                  <c:v>6.5463781064892954</c:v>
                </c:pt>
                <c:pt idx="8" formatCode="0.0">
                  <c:v>6.8523927207369137</c:v>
                </c:pt>
                <c:pt idx="9" formatCode="0.0">
                  <c:v>6.8750359659002154</c:v>
                </c:pt>
                <c:pt idx="10" formatCode="0.0">
                  <c:v>8.1577634423661021</c:v>
                </c:pt>
                <c:pt idx="11" formatCode="0.0">
                  <c:v>9.7827322404371593</c:v>
                </c:pt>
                <c:pt idx="12" formatCode="0.0">
                  <c:v>9.3348427629475363</c:v>
                </c:pt>
              </c:numCache>
            </c:numRef>
          </c:val>
          <c:smooth val="0"/>
          <c:extLst>
            <c:ext xmlns:c16="http://schemas.microsoft.com/office/drawing/2014/chart" uri="{C3380CC4-5D6E-409C-BE32-E72D297353CC}">
              <c16:uniqueId val="{00000002-FC59-4FC6-856F-11793AF0FD92}"/>
            </c:ext>
          </c:extLst>
        </c:ser>
        <c:ser>
          <c:idx val="3"/>
          <c:order val="3"/>
          <c:tx>
            <c:strRef>
              <c:f>GràficA8!$E$34</c:f>
              <c:strCache>
                <c:ptCount val="1"/>
                <c:pt idx="0">
                  <c:v>45-54</c:v>
                </c:pt>
              </c:strCache>
            </c:strRef>
          </c:tx>
          <c:spPr>
            <a:ln w="38100">
              <a:solidFill>
                <a:srgbClr val="0000FF"/>
              </a:solidFill>
              <a:prstDash val="solid"/>
            </a:ln>
          </c:spPr>
          <c:marker>
            <c:symbol val="none"/>
          </c:marker>
          <c:cat>
            <c:strRef>
              <c:f>GràficA8!$A$36:$A$56</c:f>
              <c:strCache>
                <c:ptCount val="13"/>
                <c:pt idx="0">
                  <c:v>3T 2017</c:v>
                </c:pt>
                <c:pt idx="1">
                  <c:v>4T 2017</c:v>
                </c:pt>
                <c:pt idx="2">
                  <c:v>1T 2018</c:v>
                </c:pt>
                <c:pt idx="3">
                  <c:v>2T 2018</c:v>
                </c:pt>
                <c:pt idx="4">
                  <c:v>3T 2018</c:v>
                </c:pt>
                <c:pt idx="5">
                  <c:v>4T 2018</c:v>
                </c:pt>
                <c:pt idx="6">
                  <c:v>1T 2019</c:v>
                </c:pt>
                <c:pt idx="7">
                  <c:v>2T 2019</c:v>
                </c:pt>
                <c:pt idx="8">
                  <c:v>3T 2019</c:v>
                </c:pt>
                <c:pt idx="9">
                  <c:v>4T 2019</c:v>
                </c:pt>
                <c:pt idx="10">
                  <c:v>1T 2020</c:v>
                </c:pt>
                <c:pt idx="11">
                  <c:v>2T 2020</c:v>
                </c:pt>
                <c:pt idx="12">
                  <c:v>3T 2020</c:v>
                </c:pt>
              </c:strCache>
            </c:strRef>
          </c:cat>
          <c:val>
            <c:numRef>
              <c:f>GràficA8!$E$36:$E$56</c:f>
              <c:numCache>
                <c:formatCode>#,##0.0;[Red]#,##0.0</c:formatCode>
                <c:ptCount val="13"/>
                <c:pt idx="0">
                  <c:v>10.148088516119369</c:v>
                </c:pt>
                <c:pt idx="1">
                  <c:v>10.240603191827724</c:v>
                </c:pt>
                <c:pt idx="2" formatCode="#,##0.0">
                  <c:v>9.8555484427621138</c:v>
                </c:pt>
                <c:pt idx="3">
                  <c:v>9.1534602509296263</c:v>
                </c:pt>
                <c:pt idx="4">
                  <c:v>9.2659624695655385</c:v>
                </c:pt>
                <c:pt idx="5" formatCode="#,##0.0">
                  <c:v>9.1358161224621455</c:v>
                </c:pt>
                <c:pt idx="6" formatCode="#,##0.0">
                  <c:v>8.9382151029748282</c:v>
                </c:pt>
                <c:pt idx="7" formatCode="0.0">
                  <c:v>8.5227690047741458</c:v>
                </c:pt>
                <c:pt idx="8" formatCode="0.0">
                  <c:v>8.7828224033113447</c:v>
                </c:pt>
                <c:pt idx="9" formatCode="0.0">
                  <c:v>8.8446484129084055</c:v>
                </c:pt>
                <c:pt idx="10" formatCode="0.0">
                  <c:v>9.4233053190814218</c:v>
                </c:pt>
                <c:pt idx="11" formatCode="0.0">
                  <c:v>10.875223317523512</c:v>
                </c:pt>
                <c:pt idx="12" formatCode="0.0">
                  <c:v>10.547945205479452</c:v>
                </c:pt>
              </c:numCache>
            </c:numRef>
          </c:val>
          <c:smooth val="0"/>
          <c:extLst>
            <c:ext xmlns:c16="http://schemas.microsoft.com/office/drawing/2014/chart" uri="{C3380CC4-5D6E-409C-BE32-E72D297353CC}">
              <c16:uniqueId val="{00000003-FC59-4FC6-856F-11793AF0FD92}"/>
            </c:ext>
          </c:extLst>
        </c:ser>
        <c:ser>
          <c:idx val="4"/>
          <c:order val="4"/>
          <c:tx>
            <c:strRef>
              <c:f>GràficA8!$F$34</c:f>
              <c:strCache>
                <c:ptCount val="1"/>
                <c:pt idx="0">
                  <c:v>55-64</c:v>
                </c:pt>
              </c:strCache>
            </c:strRef>
          </c:tx>
          <c:spPr>
            <a:ln w="38100">
              <a:solidFill>
                <a:srgbClr val="FF99CC"/>
              </a:solidFill>
              <a:prstDash val="solid"/>
            </a:ln>
          </c:spPr>
          <c:marker>
            <c:symbol val="none"/>
          </c:marker>
          <c:cat>
            <c:strRef>
              <c:f>GràficA8!$A$36:$A$56</c:f>
              <c:strCache>
                <c:ptCount val="13"/>
                <c:pt idx="0">
                  <c:v>3T 2017</c:v>
                </c:pt>
                <c:pt idx="1">
                  <c:v>4T 2017</c:v>
                </c:pt>
                <c:pt idx="2">
                  <c:v>1T 2018</c:v>
                </c:pt>
                <c:pt idx="3">
                  <c:v>2T 2018</c:v>
                </c:pt>
                <c:pt idx="4">
                  <c:v>3T 2018</c:v>
                </c:pt>
                <c:pt idx="5">
                  <c:v>4T 2018</c:v>
                </c:pt>
                <c:pt idx="6">
                  <c:v>1T 2019</c:v>
                </c:pt>
                <c:pt idx="7">
                  <c:v>2T 2019</c:v>
                </c:pt>
                <c:pt idx="8">
                  <c:v>3T 2019</c:v>
                </c:pt>
                <c:pt idx="9">
                  <c:v>4T 2019</c:v>
                </c:pt>
                <c:pt idx="10">
                  <c:v>1T 2020</c:v>
                </c:pt>
                <c:pt idx="11">
                  <c:v>2T 2020</c:v>
                </c:pt>
                <c:pt idx="12">
                  <c:v>3T 2020</c:v>
                </c:pt>
              </c:strCache>
            </c:strRef>
          </c:cat>
          <c:val>
            <c:numRef>
              <c:f>GràficA8!$F$36:$F$56</c:f>
              <c:numCache>
                <c:formatCode>#,##0.0;[Red]#,##0.0</c:formatCode>
                <c:ptCount val="13"/>
                <c:pt idx="0">
                  <c:v>19.63263014357905</c:v>
                </c:pt>
                <c:pt idx="1">
                  <c:v>19.448198198198199</c:v>
                </c:pt>
                <c:pt idx="2" formatCode="#,##0.0">
                  <c:v>19.030357228405805</c:v>
                </c:pt>
                <c:pt idx="3">
                  <c:v>18.423613881132827</c:v>
                </c:pt>
                <c:pt idx="4">
                  <c:v>18.447283224088164</c:v>
                </c:pt>
                <c:pt idx="5" formatCode="#,##0.0">
                  <c:v>18.215489285941374</c:v>
                </c:pt>
                <c:pt idx="6" formatCode="#,##0.0">
                  <c:v>18.266414737836563</c:v>
                </c:pt>
                <c:pt idx="7" formatCode="0.0">
                  <c:v>17.984192841029202</c:v>
                </c:pt>
                <c:pt idx="8" formatCode="0.0">
                  <c:v>18.452550584212027</c:v>
                </c:pt>
                <c:pt idx="9" formatCode="0.0">
                  <c:v>18.334795688142393</c:v>
                </c:pt>
                <c:pt idx="10" formatCode="0.0">
                  <c:v>18.932486746008166</c:v>
                </c:pt>
                <c:pt idx="11" formatCode="0.0">
                  <c:v>20.018509513576259</c:v>
                </c:pt>
                <c:pt idx="12" formatCode="0.0">
                  <c:v>19.848189716476515</c:v>
                </c:pt>
              </c:numCache>
            </c:numRef>
          </c:val>
          <c:smooth val="0"/>
          <c:extLst>
            <c:ext xmlns:c16="http://schemas.microsoft.com/office/drawing/2014/chart" uri="{C3380CC4-5D6E-409C-BE32-E72D297353CC}">
              <c16:uniqueId val="{00000004-FC59-4FC6-856F-11793AF0FD92}"/>
            </c:ext>
          </c:extLst>
        </c:ser>
        <c:dLbls>
          <c:showLegendKey val="0"/>
          <c:showVal val="0"/>
          <c:showCatName val="0"/>
          <c:showSerName val="0"/>
          <c:showPercent val="0"/>
          <c:showBubbleSize val="0"/>
        </c:dLbls>
        <c:smooth val="0"/>
        <c:axId val="175860352"/>
        <c:axId val="175890816"/>
      </c:lineChart>
      <c:catAx>
        <c:axId val="1758603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5890816"/>
        <c:crosses val="autoZero"/>
        <c:auto val="1"/>
        <c:lblAlgn val="ctr"/>
        <c:lblOffset val="100"/>
        <c:tickLblSkip val="1"/>
        <c:tickMarkSkip val="1"/>
        <c:noMultiLvlLbl val="0"/>
      </c:catAx>
      <c:valAx>
        <c:axId val="175890816"/>
        <c:scaling>
          <c:orientation val="minMax"/>
        </c:scaling>
        <c:delete val="0"/>
        <c:axPos val="l"/>
        <c:majorGridlines>
          <c:spPr>
            <a:ln w="3175">
              <a:solidFill>
                <a:schemeClr val="bg1">
                  <a:lumMod val="85000"/>
                </a:schemeClr>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
</a:t>
                </a:r>
              </a:p>
            </c:rich>
          </c:tx>
          <c:layout>
            <c:manualLayout>
              <c:xMode val="edge"/>
              <c:yMode val="edge"/>
              <c:x val="6.9637883008356544E-3"/>
              <c:y val="0.4056608725796067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5860352"/>
        <c:crosses val="autoZero"/>
        <c:crossBetween val="between"/>
      </c:valAx>
      <c:spPr>
        <a:noFill/>
        <a:ln w="25400">
          <a:noFill/>
        </a:ln>
      </c:spPr>
    </c:plotArea>
    <c:legend>
      <c:legendPos val="r"/>
      <c:layout>
        <c:manualLayout>
          <c:xMode val="edge"/>
          <c:yMode val="edge"/>
          <c:x val="0.50974930362116988"/>
          <c:y val="0.94339622641509435"/>
          <c:w val="0.48467966573816157"/>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67137833457897"/>
          <c:y val="3.5377399231416785E-2"/>
          <c:w val="0.89275826729404273"/>
          <c:h val="0.8325481285793418"/>
        </c:manualLayout>
      </c:layout>
      <c:barChart>
        <c:barDir val="col"/>
        <c:grouping val="clustered"/>
        <c:varyColors val="0"/>
        <c:ser>
          <c:idx val="0"/>
          <c:order val="0"/>
          <c:tx>
            <c:strRef>
              <c:f>GràficA9!$B$34</c:f>
              <c:strCache>
                <c:ptCount val="1"/>
                <c:pt idx="0">
                  <c:v>Atur registrat</c:v>
                </c:pt>
              </c:strCache>
            </c:strRef>
          </c:tx>
          <c:spPr>
            <a:solidFill>
              <a:srgbClr val="008080"/>
            </a:solidFill>
            <a:ln w="25400">
              <a:noFill/>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GràficA9!$A$35:$A$56</c:f>
              <c:strCache>
                <c:ptCount val="13"/>
                <c:pt idx="0">
                  <c:v>3T 2017</c:v>
                </c:pt>
                <c:pt idx="1">
                  <c:v>4T 2017</c:v>
                </c:pt>
                <c:pt idx="2">
                  <c:v>1T 2018</c:v>
                </c:pt>
                <c:pt idx="3">
                  <c:v>2T 2018</c:v>
                </c:pt>
                <c:pt idx="4">
                  <c:v>3T 2018</c:v>
                </c:pt>
                <c:pt idx="5">
                  <c:v>4T 2018</c:v>
                </c:pt>
                <c:pt idx="6">
                  <c:v>1T 2019</c:v>
                </c:pt>
                <c:pt idx="7">
                  <c:v>2T 2019</c:v>
                </c:pt>
                <c:pt idx="8">
                  <c:v>3T 2019</c:v>
                </c:pt>
                <c:pt idx="9">
                  <c:v>4T 2019</c:v>
                </c:pt>
                <c:pt idx="10">
                  <c:v>1T 2020</c:v>
                </c:pt>
                <c:pt idx="11">
                  <c:v>2T 2020</c:v>
                </c:pt>
                <c:pt idx="12">
                  <c:v>3T 2020</c:v>
                </c:pt>
              </c:strCache>
            </c:strRef>
          </c:cat>
          <c:val>
            <c:numRef>
              <c:f>GràficA9!$B$35:$B$56</c:f>
              <c:numCache>
                <c:formatCode>#,##0</c:formatCode>
                <c:ptCount val="13"/>
                <c:pt idx="0">
                  <c:v>42349</c:v>
                </c:pt>
                <c:pt idx="1">
                  <c:v>42057</c:v>
                </c:pt>
                <c:pt idx="2">
                  <c:v>41824</c:v>
                </c:pt>
                <c:pt idx="3">
                  <c:v>38911</c:v>
                </c:pt>
                <c:pt idx="4">
                  <c:v>39934</c:v>
                </c:pt>
                <c:pt idx="5">
                  <c:v>39455</c:v>
                </c:pt>
                <c:pt idx="6">
                  <c:v>39554</c:v>
                </c:pt>
                <c:pt idx="7">
                  <c:v>37053</c:v>
                </c:pt>
                <c:pt idx="8">
                  <c:v>38562</c:v>
                </c:pt>
                <c:pt idx="9">
                  <c:v>38917</c:v>
                </c:pt>
                <c:pt idx="10">
                  <c:v>42501</c:v>
                </c:pt>
                <c:pt idx="11">
                  <c:v>49417</c:v>
                </c:pt>
                <c:pt idx="12">
                  <c:v>47925</c:v>
                </c:pt>
              </c:numCache>
            </c:numRef>
          </c:val>
          <c:extLst>
            <c:ext xmlns:c16="http://schemas.microsoft.com/office/drawing/2014/chart" uri="{C3380CC4-5D6E-409C-BE32-E72D297353CC}">
              <c16:uniqueId val="{00000000-4959-4035-9403-5112C2E52514}"/>
            </c:ext>
          </c:extLst>
        </c:ser>
        <c:dLbls>
          <c:showLegendKey val="0"/>
          <c:showVal val="0"/>
          <c:showCatName val="0"/>
          <c:showSerName val="0"/>
          <c:showPercent val="0"/>
          <c:showBubbleSize val="0"/>
        </c:dLbls>
        <c:gapWidth val="40"/>
        <c:axId val="176386816"/>
        <c:axId val="176388352"/>
      </c:barChart>
      <c:lineChart>
        <c:grouping val="standard"/>
        <c:varyColors val="0"/>
        <c:ser>
          <c:idx val="2"/>
          <c:order val="1"/>
          <c:tx>
            <c:strRef>
              <c:f>GràficA9!$C$34</c:f>
              <c:strCache>
                <c:ptCount val="1"/>
                <c:pt idx="0">
                  <c:v>Prestacions</c:v>
                </c:pt>
              </c:strCache>
            </c:strRef>
          </c:tx>
          <c:spPr>
            <a:ln w="38100">
              <a:solidFill>
                <a:srgbClr val="FFCC00"/>
              </a:solidFill>
              <a:prstDash val="solid"/>
            </a:ln>
          </c:spPr>
          <c:marker>
            <c:symbol val="none"/>
          </c:marker>
          <c:dLbls>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es-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GràficA9!$A$35:$A$56</c:f>
              <c:strCache>
                <c:ptCount val="13"/>
                <c:pt idx="0">
                  <c:v>3T 2017</c:v>
                </c:pt>
                <c:pt idx="1">
                  <c:v>4T 2017</c:v>
                </c:pt>
                <c:pt idx="2">
                  <c:v>1T 2018</c:v>
                </c:pt>
                <c:pt idx="3">
                  <c:v>2T 2018</c:v>
                </c:pt>
                <c:pt idx="4">
                  <c:v>3T 2018</c:v>
                </c:pt>
                <c:pt idx="5">
                  <c:v>4T 2018</c:v>
                </c:pt>
                <c:pt idx="6">
                  <c:v>1T 2019</c:v>
                </c:pt>
                <c:pt idx="7">
                  <c:v>2T 2019</c:v>
                </c:pt>
                <c:pt idx="8">
                  <c:v>3T 2019</c:v>
                </c:pt>
                <c:pt idx="9">
                  <c:v>4T 2019</c:v>
                </c:pt>
                <c:pt idx="10">
                  <c:v>1T 2020</c:v>
                </c:pt>
                <c:pt idx="11">
                  <c:v>2T 2020</c:v>
                </c:pt>
                <c:pt idx="12">
                  <c:v>3T 2020</c:v>
                </c:pt>
              </c:strCache>
            </c:strRef>
          </c:cat>
          <c:val>
            <c:numRef>
              <c:f>GràficA9!$C$35:$C$56</c:f>
              <c:numCache>
                <c:formatCode>#,##0</c:formatCode>
                <c:ptCount val="13"/>
                <c:pt idx="0">
                  <c:v>23115</c:v>
                </c:pt>
                <c:pt idx="1">
                  <c:v>23537</c:v>
                </c:pt>
                <c:pt idx="2">
                  <c:v>23572</c:v>
                </c:pt>
                <c:pt idx="3">
                  <c:v>22734</c:v>
                </c:pt>
                <c:pt idx="4">
                  <c:v>22590</c:v>
                </c:pt>
                <c:pt idx="5">
                  <c:v>22949</c:v>
                </c:pt>
                <c:pt idx="6">
                  <c:v>23796</c:v>
                </c:pt>
                <c:pt idx="7">
                  <c:v>23759</c:v>
                </c:pt>
                <c:pt idx="8">
                  <c:v>24145</c:v>
                </c:pt>
                <c:pt idx="9">
                  <c:v>25080</c:v>
                </c:pt>
                <c:pt idx="10">
                  <c:v>27580</c:v>
                </c:pt>
                <c:pt idx="11">
                  <c:v>64039</c:v>
                </c:pt>
                <c:pt idx="12">
                  <c:v>35234</c:v>
                </c:pt>
              </c:numCache>
            </c:numRef>
          </c:val>
          <c:smooth val="0"/>
          <c:extLst>
            <c:ext xmlns:c16="http://schemas.microsoft.com/office/drawing/2014/chart" uri="{C3380CC4-5D6E-409C-BE32-E72D297353CC}">
              <c16:uniqueId val="{00000001-4959-4035-9403-5112C2E52514}"/>
            </c:ext>
          </c:extLst>
        </c:ser>
        <c:dLbls>
          <c:showLegendKey val="0"/>
          <c:showVal val="0"/>
          <c:showCatName val="0"/>
          <c:showSerName val="0"/>
          <c:showPercent val="0"/>
          <c:showBubbleSize val="0"/>
        </c:dLbls>
        <c:marker val="1"/>
        <c:smooth val="0"/>
        <c:axId val="176386816"/>
        <c:axId val="176388352"/>
      </c:lineChart>
      <c:catAx>
        <c:axId val="176386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6388352"/>
        <c:crosses val="autoZero"/>
        <c:auto val="1"/>
        <c:lblAlgn val="ctr"/>
        <c:lblOffset val="100"/>
        <c:tickLblSkip val="1"/>
        <c:tickMarkSkip val="1"/>
        <c:noMultiLvlLbl val="0"/>
      </c:catAx>
      <c:valAx>
        <c:axId val="176388352"/>
        <c:scaling>
          <c:orientation val="minMax"/>
        </c:scaling>
        <c:delete val="0"/>
        <c:axPos val="l"/>
        <c:majorGridlines>
          <c:spPr>
            <a:ln w="3175">
              <a:solidFill>
                <a:schemeClr val="bg1">
                  <a:lumMod val="95000"/>
                </a:schemeClr>
              </a:solidFill>
              <a:prstDash val="sysDash"/>
            </a:ln>
          </c:spPr>
        </c:majorGridlines>
        <c:title>
          <c:tx>
            <c:rich>
              <a:bodyPr/>
              <a:lstStyle/>
              <a:p>
                <a:pPr>
                  <a:defRPr sz="1200" b="1" i="0" u="none" strike="noStrike" baseline="0">
                    <a:solidFill>
                      <a:srgbClr val="000000"/>
                    </a:solidFill>
                    <a:latin typeface="Arial"/>
                    <a:ea typeface="Arial"/>
                    <a:cs typeface="Arial"/>
                  </a:defRPr>
                </a:pPr>
                <a:r>
                  <a:rPr lang="ca-ES"/>
                  <a:t>Persones
</a:t>
                </a:r>
              </a:p>
            </c:rich>
          </c:tx>
          <c:layout>
            <c:manualLayout>
              <c:xMode val="edge"/>
              <c:yMode val="edge"/>
              <c:x val="6.9637883008356544E-3"/>
              <c:y val="0.3938684197494181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6386816"/>
        <c:crosses val="autoZero"/>
        <c:crossBetween val="between"/>
      </c:valAx>
      <c:spPr>
        <a:noFill/>
        <a:ln w="12700">
          <a:noFill/>
          <a:prstDash val="solid"/>
        </a:ln>
      </c:spPr>
    </c:plotArea>
    <c:legend>
      <c:legendPos val="r"/>
      <c:layout>
        <c:manualLayout>
          <c:xMode val="edge"/>
          <c:yMode val="edge"/>
          <c:x val="0.69916434540389971"/>
          <c:y val="0.94339622641509435"/>
          <c:w val="0.29526462395543174"/>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601723402764985E-2"/>
          <c:y val="3.5377399231416785E-2"/>
          <c:w val="0.91782792222585674"/>
          <c:h val="0.78537826293745272"/>
        </c:manualLayout>
      </c:layout>
      <c:barChart>
        <c:barDir val="col"/>
        <c:grouping val="percentStacked"/>
        <c:varyColors val="0"/>
        <c:ser>
          <c:idx val="0"/>
          <c:order val="0"/>
          <c:tx>
            <c:strRef>
              <c:f>GràficC1!$C$34</c:f>
              <c:strCache>
                <c:ptCount val="1"/>
                <c:pt idx="0">
                  <c:v>Nacionalitat espanyola</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105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GràficC1!$A$35:$B$42</c:f>
              <c:multiLvlStrCache>
                <c:ptCount val="8"/>
                <c:lvl>
                  <c:pt idx="0">
                    <c:v>Homes</c:v>
                  </c:pt>
                  <c:pt idx="1">
                    <c:v>Dones</c:v>
                  </c:pt>
                  <c:pt idx="2">
                    <c:v>16-24</c:v>
                  </c:pt>
                  <c:pt idx="3">
                    <c:v>25-34</c:v>
                  </c:pt>
                  <c:pt idx="4">
                    <c:v>35-44</c:v>
                  </c:pt>
                  <c:pt idx="5">
                    <c:v>45-54</c:v>
                  </c:pt>
                  <c:pt idx="6">
                    <c:v>55-64</c:v>
                  </c:pt>
                  <c:pt idx="7">
                    <c:v>65+</c:v>
                  </c:pt>
                </c:lvl>
                <c:lvl>
                  <c:pt idx="0">
                    <c:v>Sexe</c:v>
                  </c:pt>
                  <c:pt idx="2">
                    <c:v>Edat</c:v>
                  </c:pt>
                </c:lvl>
              </c:multiLvlStrCache>
            </c:multiLvlStrRef>
          </c:cat>
          <c:val>
            <c:numRef>
              <c:f>GràficC1!$C$35:$C$42</c:f>
              <c:numCache>
                <c:formatCode>#,##0.0</c:formatCode>
                <c:ptCount val="8"/>
                <c:pt idx="0">
                  <c:v>76.802898895093264</c:v>
                </c:pt>
                <c:pt idx="1">
                  <c:v>82.753015008884361</c:v>
                </c:pt>
                <c:pt idx="2">
                  <c:v>88.63058706837765</c:v>
                </c:pt>
                <c:pt idx="3">
                  <c:v>75.619645916619078</c:v>
                </c:pt>
                <c:pt idx="4">
                  <c:v>71.843534951104672</c:v>
                </c:pt>
                <c:pt idx="5">
                  <c:v>80.590805075930945</c:v>
                </c:pt>
                <c:pt idx="6">
                  <c:v>83.036614040980851</c:v>
                </c:pt>
                <c:pt idx="7">
                  <c:v>86.58536585365853</c:v>
                </c:pt>
              </c:numCache>
            </c:numRef>
          </c:val>
          <c:extLst>
            <c:ext xmlns:c16="http://schemas.microsoft.com/office/drawing/2014/chart" uri="{C3380CC4-5D6E-409C-BE32-E72D297353CC}">
              <c16:uniqueId val="{00000000-FED6-4B61-8DA9-DB3DD7AF005C}"/>
            </c:ext>
          </c:extLst>
        </c:ser>
        <c:ser>
          <c:idx val="1"/>
          <c:order val="1"/>
          <c:tx>
            <c:strRef>
              <c:f>GràficC1!$D$34</c:f>
              <c:strCache>
                <c:ptCount val="1"/>
                <c:pt idx="0">
                  <c:v>Nacionalitat estrangera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1050" b="0"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GràficC1!$A$35:$B$42</c:f>
              <c:multiLvlStrCache>
                <c:ptCount val="8"/>
                <c:lvl>
                  <c:pt idx="0">
                    <c:v>Homes</c:v>
                  </c:pt>
                  <c:pt idx="1">
                    <c:v>Dones</c:v>
                  </c:pt>
                  <c:pt idx="2">
                    <c:v>16-24</c:v>
                  </c:pt>
                  <c:pt idx="3">
                    <c:v>25-34</c:v>
                  </c:pt>
                  <c:pt idx="4">
                    <c:v>35-44</c:v>
                  </c:pt>
                  <c:pt idx="5">
                    <c:v>45-54</c:v>
                  </c:pt>
                  <c:pt idx="6">
                    <c:v>55-64</c:v>
                  </c:pt>
                  <c:pt idx="7">
                    <c:v>65+</c:v>
                  </c:pt>
                </c:lvl>
                <c:lvl>
                  <c:pt idx="0">
                    <c:v>Sexe</c:v>
                  </c:pt>
                  <c:pt idx="2">
                    <c:v>Edat</c:v>
                  </c:pt>
                </c:lvl>
              </c:multiLvlStrCache>
            </c:multiLvlStrRef>
          </c:cat>
          <c:val>
            <c:numRef>
              <c:f>GràficC1!$D$35:$D$42</c:f>
              <c:numCache>
                <c:formatCode>#,##0.0</c:formatCode>
                <c:ptCount val="8"/>
                <c:pt idx="0">
                  <c:v>23.197101104906736</c:v>
                </c:pt>
                <c:pt idx="1">
                  <c:v>17.246984991115646</c:v>
                </c:pt>
                <c:pt idx="2">
                  <c:v>11.369412931622342</c:v>
                </c:pt>
                <c:pt idx="3">
                  <c:v>24.380354083380926</c:v>
                </c:pt>
                <c:pt idx="4">
                  <c:v>28.156465048895328</c:v>
                </c:pt>
                <c:pt idx="5">
                  <c:v>19.409194924069066</c:v>
                </c:pt>
                <c:pt idx="6">
                  <c:v>16.963385959019149</c:v>
                </c:pt>
                <c:pt idx="7">
                  <c:v>13.414634146341465</c:v>
                </c:pt>
              </c:numCache>
            </c:numRef>
          </c:val>
          <c:extLst>
            <c:ext xmlns:c16="http://schemas.microsoft.com/office/drawing/2014/chart" uri="{C3380CC4-5D6E-409C-BE32-E72D297353CC}">
              <c16:uniqueId val="{00000001-FED6-4B61-8DA9-DB3DD7AF005C}"/>
            </c:ext>
          </c:extLst>
        </c:ser>
        <c:dLbls>
          <c:showLegendKey val="0"/>
          <c:showVal val="0"/>
          <c:showCatName val="0"/>
          <c:showSerName val="0"/>
          <c:showPercent val="0"/>
          <c:showBubbleSize val="0"/>
        </c:dLbls>
        <c:gapWidth val="100"/>
        <c:overlap val="100"/>
        <c:axId val="170323328"/>
        <c:axId val="170144896"/>
      </c:barChart>
      <c:catAx>
        <c:axId val="1703233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0144896"/>
        <c:crosses val="autoZero"/>
        <c:auto val="1"/>
        <c:lblAlgn val="ctr"/>
        <c:lblOffset val="100"/>
        <c:tickLblSkip val="1"/>
        <c:tickMarkSkip val="1"/>
        <c:noMultiLvlLbl val="0"/>
      </c:catAx>
      <c:valAx>
        <c:axId val="170144896"/>
        <c:scaling>
          <c:orientation val="minMax"/>
        </c:scaling>
        <c:delete val="0"/>
        <c:axPos val="l"/>
        <c:majorGridlines>
          <c:spPr>
            <a:ln w="3175">
              <a:solidFill>
                <a:schemeClr val="bg1">
                  <a:lumMod val="95000"/>
                </a:schemeClr>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0323328"/>
        <c:crosses val="autoZero"/>
        <c:crossBetween val="between"/>
        <c:minorUnit val="0.01"/>
      </c:valAx>
      <c:spPr>
        <a:noFill/>
        <a:ln w="12700">
          <a:noFill/>
          <a:prstDash val="solid"/>
        </a:ln>
      </c:spPr>
    </c:plotArea>
    <c:legend>
      <c:legendPos val="b"/>
      <c:layout>
        <c:manualLayout>
          <c:xMode val="edge"/>
          <c:yMode val="edge"/>
          <c:x val="0.5352831940575673"/>
          <c:y val="0.94339622641509435"/>
          <c:w val="0.45914577530176415"/>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888620114888984E-2"/>
          <c:y val="3.5377399231416785E-2"/>
          <c:w val="0.93454102551373275"/>
          <c:h val="0.77122730324488598"/>
        </c:manualLayout>
      </c:layout>
      <c:barChart>
        <c:barDir val="col"/>
        <c:grouping val="percentStacked"/>
        <c:varyColors val="0"/>
        <c:ser>
          <c:idx val="0"/>
          <c:order val="0"/>
          <c:tx>
            <c:strRef>
              <c:f>GràficC2!$B$34</c:f>
              <c:strCache>
                <c:ptCount val="1"/>
                <c:pt idx="0">
                  <c:v>Nacionalitat espanyola</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GràficC2!$A$35:$A$42</c:f>
              <c:strCache>
                <c:ptCount val="8"/>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strCache>
            </c:strRef>
          </c:cat>
          <c:val>
            <c:numRef>
              <c:f>GràficC2!$B$35:$B$42</c:f>
              <c:numCache>
                <c:formatCode>#,##0</c:formatCode>
                <c:ptCount val="8"/>
                <c:pt idx="0">
                  <c:v>43.715846994535518</c:v>
                </c:pt>
                <c:pt idx="1">
                  <c:v>85.167731629392975</c:v>
                </c:pt>
                <c:pt idx="2">
                  <c:v>64.322469982847338</c:v>
                </c:pt>
                <c:pt idx="3">
                  <c:v>79.083852256248406</c:v>
                </c:pt>
                <c:pt idx="4">
                  <c:v>70.619085623076046</c:v>
                </c:pt>
                <c:pt idx="5">
                  <c:v>76.700956506045841</c:v>
                </c:pt>
                <c:pt idx="6">
                  <c:v>89.706933523945679</c:v>
                </c:pt>
                <c:pt idx="7">
                  <c:v>86.745599329421623</c:v>
                </c:pt>
              </c:numCache>
            </c:numRef>
          </c:val>
          <c:extLst>
            <c:ext xmlns:c16="http://schemas.microsoft.com/office/drawing/2014/chart" uri="{C3380CC4-5D6E-409C-BE32-E72D297353CC}">
              <c16:uniqueId val="{00000000-9325-4083-853F-03BE9A0AD522}"/>
            </c:ext>
          </c:extLst>
        </c:ser>
        <c:ser>
          <c:idx val="1"/>
          <c:order val="1"/>
          <c:tx>
            <c:strRef>
              <c:f>GràficC2!$C$34</c:f>
              <c:strCache>
                <c:ptCount val="1"/>
                <c:pt idx="0">
                  <c:v>Nacionalitat estrangera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1050" b="0"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GràficC2!$A$35:$A$42</c:f>
              <c:strCache>
                <c:ptCount val="8"/>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strCache>
            </c:strRef>
          </c:cat>
          <c:val>
            <c:numRef>
              <c:f>GràficC2!$C$35:$C$42</c:f>
              <c:numCache>
                <c:formatCode>#,##0</c:formatCode>
                <c:ptCount val="8"/>
                <c:pt idx="0">
                  <c:v>56.284153005464475</c:v>
                </c:pt>
                <c:pt idx="1">
                  <c:v>14.83226837060703</c:v>
                </c:pt>
                <c:pt idx="2">
                  <c:v>35.677530017152662</c:v>
                </c:pt>
                <c:pt idx="3">
                  <c:v>20.916147743751601</c:v>
                </c:pt>
                <c:pt idx="4">
                  <c:v>29.380914376923954</c:v>
                </c:pt>
                <c:pt idx="5">
                  <c:v>23.299043493954162</c:v>
                </c:pt>
                <c:pt idx="6">
                  <c:v>10.293066476054324</c:v>
                </c:pt>
                <c:pt idx="7">
                  <c:v>13.254400670578374</c:v>
                </c:pt>
              </c:numCache>
            </c:numRef>
          </c:val>
          <c:extLst>
            <c:ext xmlns:c16="http://schemas.microsoft.com/office/drawing/2014/chart" uri="{C3380CC4-5D6E-409C-BE32-E72D297353CC}">
              <c16:uniqueId val="{00000001-9325-4083-853F-03BE9A0AD522}"/>
            </c:ext>
          </c:extLst>
        </c:ser>
        <c:dLbls>
          <c:showLegendKey val="0"/>
          <c:showVal val="0"/>
          <c:showCatName val="0"/>
          <c:showSerName val="0"/>
          <c:showPercent val="0"/>
          <c:showBubbleSize val="0"/>
        </c:dLbls>
        <c:gapWidth val="100"/>
        <c:overlap val="100"/>
        <c:axId val="171414272"/>
        <c:axId val="171415808"/>
      </c:barChart>
      <c:catAx>
        <c:axId val="171414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1415808"/>
        <c:crosses val="autoZero"/>
        <c:auto val="1"/>
        <c:lblAlgn val="ctr"/>
        <c:lblOffset val="100"/>
        <c:tickLblSkip val="1"/>
        <c:tickMarkSkip val="1"/>
        <c:noMultiLvlLbl val="0"/>
      </c:catAx>
      <c:valAx>
        <c:axId val="171415808"/>
        <c:scaling>
          <c:orientation val="minMax"/>
        </c:scaling>
        <c:delete val="0"/>
        <c:axPos val="l"/>
        <c:majorGridlines>
          <c:spPr>
            <a:ln w="3175">
              <a:solidFill>
                <a:schemeClr val="bg1">
                  <a:lumMod val="95000"/>
                </a:schemeClr>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1414272"/>
        <c:crosses val="autoZero"/>
        <c:crossBetween val="between"/>
        <c:minorUnit val="0.01"/>
      </c:valAx>
      <c:spPr>
        <a:noFill/>
        <a:ln w="12700">
          <a:noFill/>
          <a:prstDash val="solid"/>
        </a:ln>
      </c:spPr>
    </c:plotArea>
    <c:legend>
      <c:legendPos val="b"/>
      <c:layout>
        <c:manualLayout>
          <c:xMode val="edge"/>
          <c:yMode val="edge"/>
          <c:x val="0.43361188486536678"/>
          <c:y val="0.94339622641509435"/>
          <c:w val="0.55942432683379772"/>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816206188118974E-2"/>
          <c:y val="3.5377399231416785E-2"/>
          <c:w val="0.92061343944050278"/>
          <c:h val="0.8325481285793418"/>
        </c:manualLayout>
      </c:layout>
      <c:lineChart>
        <c:grouping val="standard"/>
        <c:varyColors val="0"/>
        <c:ser>
          <c:idx val="0"/>
          <c:order val="0"/>
          <c:tx>
            <c:strRef>
              <c:f>GràficC3!$B$34</c:f>
              <c:strCache>
                <c:ptCount val="1"/>
                <c:pt idx="0">
                  <c:v>Homes</c:v>
                </c:pt>
              </c:strCache>
            </c:strRef>
          </c:tx>
          <c:spPr>
            <a:ln w="38100">
              <a:solidFill>
                <a:srgbClr val="008080"/>
              </a:solidFill>
              <a:prstDash val="solid"/>
            </a:ln>
          </c:spPr>
          <c:marker>
            <c:symbol val="none"/>
          </c:marker>
          <c:cat>
            <c:strRef>
              <c:f>GràficC3!$A$35:$A$53</c:f>
              <c:strCache>
                <c:ptCount val="13"/>
                <c:pt idx="0">
                  <c:v>3T 2017</c:v>
                </c:pt>
                <c:pt idx="1">
                  <c:v>4T 2017</c:v>
                </c:pt>
                <c:pt idx="2">
                  <c:v>1T 2018</c:v>
                </c:pt>
                <c:pt idx="3">
                  <c:v>2T 2018</c:v>
                </c:pt>
                <c:pt idx="4">
                  <c:v>3T 2018</c:v>
                </c:pt>
                <c:pt idx="5">
                  <c:v>4T 2018</c:v>
                </c:pt>
                <c:pt idx="6">
                  <c:v>1T 2019</c:v>
                </c:pt>
                <c:pt idx="7">
                  <c:v>2T 2019</c:v>
                </c:pt>
                <c:pt idx="8">
                  <c:v>3T 2019</c:v>
                </c:pt>
                <c:pt idx="9">
                  <c:v>4T 2019</c:v>
                </c:pt>
                <c:pt idx="10">
                  <c:v>1T 2020</c:v>
                </c:pt>
                <c:pt idx="11">
                  <c:v>2T 2020</c:v>
                </c:pt>
                <c:pt idx="12">
                  <c:v>3T 2020</c:v>
                </c:pt>
              </c:strCache>
            </c:strRef>
          </c:cat>
          <c:val>
            <c:numRef>
              <c:f>GràficC3!$B$35:$B$53</c:f>
              <c:numCache>
                <c:formatCode>#,##0.0</c:formatCode>
                <c:ptCount val="13"/>
                <c:pt idx="0">
                  <c:v>88.506831040986242</c:v>
                </c:pt>
                <c:pt idx="1">
                  <c:v>87.142290706736489</c:v>
                </c:pt>
                <c:pt idx="2">
                  <c:v>85.344953503091688</c:v>
                </c:pt>
                <c:pt idx="3">
                  <c:v>85.873504893077197</c:v>
                </c:pt>
                <c:pt idx="4">
                  <c:v>85.085922248198415</c:v>
                </c:pt>
                <c:pt idx="5">
                  <c:v>83.923381467835327</c:v>
                </c:pt>
                <c:pt idx="6">
                  <c:v>85.126003269010269</c:v>
                </c:pt>
                <c:pt idx="7">
                  <c:v>86.642033628773888</c:v>
                </c:pt>
                <c:pt idx="8">
                  <c:v>86.78291466239088</c:v>
                </c:pt>
                <c:pt idx="9">
                  <c:v>86.030435408765783</c:v>
                </c:pt>
                <c:pt idx="10">
                  <c:v>84.553303303303309</c:v>
                </c:pt>
                <c:pt idx="11">
                  <c:v>86.6</c:v>
                </c:pt>
                <c:pt idx="12">
                  <c:v>88.261851015801355</c:v>
                </c:pt>
              </c:numCache>
            </c:numRef>
          </c:val>
          <c:smooth val="0"/>
          <c:extLst>
            <c:ext xmlns:c16="http://schemas.microsoft.com/office/drawing/2014/chart" uri="{C3380CC4-5D6E-409C-BE32-E72D297353CC}">
              <c16:uniqueId val="{00000000-775D-4EAD-9794-CD303157B044}"/>
            </c:ext>
          </c:extLst>
        </c:ser>
        <c:ser>
          <c:idx val="2"/>
          <c:order val="1"/>
          <c:tx>
            <c:strRef>
              <c:f>GràficC3!$C$34</c:f>
              <c:strCache>
                <c:ptCount val="1"/>
                <c:pt idx="0">
                  <c:v>Dones</c:v>
                </c:pt>
              </c:strCache>
            </c:strRef>
          </c:tx>
          <c:spPr>
            <a:ln w="38100">
              <a:solidFill>
                <a:srgbClr val="FFCC00"/>
              </a:solidFill>
              <a:prstDash val="solid"/>
            </a:ln>
          </c:spPr>
          <c:marker>
            <c:symbol val="none"/>
          </c:marker>
          <c:cat>
            <c:strRef>
              <c:f>GràficC3!$A$35:$A$53</c:f>
              <c:strCache>
                <c:ptCount val="13"/>
                <c:pt idx="0">
                  <c:v>3T 2017</c:v>
                </c:pt>
                <c:pt idx="1">
                  <c:v>4T 2017</c:v>
                </c:pt>
                <c:pt idx="2">
                  <c:v>1T 2018</c:v>
                </c:pt>
                <c:pt idx="3">
                  <c:v>2T 2018</c:v>
                </c:pt>
                <c:pt idx="4">
                  <c:v>3T 2018</c:v>
                </c:pt>
                <c:pt idx="5">
                  <c:v>4T 2018</c:v>
                </c:pt>
                <c:pt idx="6">
                  <c:v>1T 2019</c:v>
                </c:pt>
                <c:pt idx="7">
                  <c:v>2T 2019</c:v>
                </c:pt>
                <c:pt idx="8">
                  <c:v>3T 2019</c:v>
                </c:pt>
                <c:pt idx="9">
                  <c:v>4T 2019</c:v>
                </c:pt>
                <c:pt idx="10">
                  <c:v>1T 2020</c:v>
                </c:pt>
                <c:pt idx="11">
                  <c:v>2T 2020</c:v>
                </c:pt>
                <c:pt idx="12">
                  <c:v>3T 2020</c:v>
                </c:pt>
              </c:strCache>
            </c:strRef>
          </c:cat>
          <c:val>
            <c:numRef>
              <c:f>GràficC3!$C$35:$C$53</c:f>
              <c:numCache>
                <c:formatCode>#,##0.0</c:formatCode>
                <c:ptCount val="13"/>
                <c:pt idx="0">
                  <c:v>87.339363797189492</c:v>
                </c:pt>
                <c:pt idx="1">
                  <c:v>86.507177033492823</c:v>
                </c:pt>
                <c:pt idx="2">
                  <c:v>86.539690655758662</c:v>
                </c:pt>
                <c:pt idx="3">
                  <c:v>87.877122267008673</c:v>
                </c:pt>
                <c:pt idx="4">
                  <c:v>86.487066323403212</c:v>
                </c:pt>
                <c:pt idx="5">
                  <c:v>87.155430089671199</c:v>
                </c:pt>
                <c:pt idx="6">
                  <c:v>86.889514639537353</c:v>
                </c:pt>
                <c:pt idx="7">
                  <c:v>88.4475059105105</c:v>
                </c:pt>
                <c:pt idx="8">
                  <c:v>87.859497555985001</c:v>
                </c:pt>
                <c:pt idx="9">
                  <c:v>87.958803549906875</c:v>
                </c:pt>
                <c:pt idx="10">
                  <c:v>86.942725686181191</c:v>
                </c:pt>
                <c:pt idx="11">
                  <c:v>86.836589818132651</c:v>
                </c:pt>
                <c:pt idx="12">
                  <c:v>88.208385316245128</c:v>
                </c:pt>
              </c:numCache>
            </c:numRef>
          </c:val>
          <c:smooth val="0"/>
          <c:extLst>
            <c:ext xmlns:c16="http://schemas.microsoft.com/office/drawing/2014/chart" uri="{C3380CC4-5D6E-409C-BE32-E72D297353CC}">
              <c16:uniqueId val="{00000001-775D-4EAD-9794-CD303157B044}"/>
            </c:ext>
          </c:extLst>
        </c:ser>
        <c:dLbls>
          <c:showLegendKey val="0"/>
          <c:showVal val="0"/>
          <c:showCatName val="0"/>
          <c:showSerName val="0"/>
          <c:showPercent val="0"/>
          <c:showBubbleSize val="0"/>
        </c:dLbls>
        <c:smooth val="0"/>
        <c:axId val="171766912"/>
        <c:axId val="171768448"/>
      </c:lineChart>
      <c:catAx>
        <c:axId val="171766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1768448"/>
        <c:crosses val="autoZero"/>
        <c:auto val="1"/>
        <c:lblAlgn val="ctr"/>
        <c:lblOffset val="100"/>
        <c:tickLblSkip val="1"/>
        <c:tickMarkSkip val="1"/>
        <c:noMultiLvlLbl val="0"/>
      </c:catAx>
      <c:valAx>
        <c:axId val="171768448"/>
        <c:scaling>
          <c:orientation val="minMax"/>
          <c:max val="100"/>
          <c:min val="70"/>
        </c:scaling>
        <c:delete val="0"/>
        <c:axPos val="l"/>
        <c:majorGridlines>
          <c:spPr>
            <a:ln w="3175">
              <a:solidFill>
                <a:schemeClr val="bg1">
                  <a:lumMod val="95000"/>
                </a:schemeClr>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
</a:t>
                </a:r>
              </a:p>
            </c:rich>
          </c:tx>
          <c:layout>
            <c:manualLayout>
              <c:xMode val="edge"/>
              <c:yMode val="edge"/>
              <c:x val="6.9637883008356544E-3"/>
              <c:y val="0.4056608725796067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1766912"/>
        <c:crosses val="autoZero"/>
        <c:crossBetween val="between"/>
      </c:valAx>
      <c:spPr>
        <a:noFill/>
        <a:ln w="12700">
          <a:noFill/>
          <a:prstDash val="solid"/>
        </a:ln>
      </c:spPr>
    </c:plotArea>
    <c:legend>
      <c:legendPos val="r"/>
      <c:layout>
        <c:manualLayout>
          <c:xMode val="edge"/>
          <c:yMode val="edge"/>
          <c:x val="0.52506963788300831"/>
          <c:y val="0.94339622641509435"/>
          <c:w val="0.46935933147632314"/>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245171758826981E-2"/>
          <c:y val="3.5377399231416785E-2"/>
          <c:w val="0.92618447386979474"/>
          <c:h val="0.83018963529724732"/>
        </c:manualLayout>
      </c:layout>
      <c:lineChart>
        <c:grouping val="standard"/>
        <c:varyColors val="0"/>
        <c:ser>
          <c:idx val="0"/>
          <c:order val="0"/>
          <c:tx>
            <c:strRef>
              <c:f>GràficC4!$B$34</c:f>
              <c:strCache>
                <c:ptCount val="1"/>
                <c:pt idx="0">
                  <c:v>16-24</c:v>
                </c:pt>
              </c:strCache>
            </c:strRef>
          </c:tx>
          <c:spPr>
            <a:ln w="38100">
              <a:solidFill>
                <a:srgbClr val="008080"/>
              </a:solidFill>
              <a:prstDash val="solid"/>
            </a:ln>
          </c:spPr>
          <c:marker>
            <c:symbol val="none"/>
          </c:marker>
          <c:cat>
            <c:strRef>
              <c:f>GràficC4!$A$35:$A$53</c:f>
              <c:strCache>
                <c:ptCount val="13"/>
                <c:pt idx="0">
                  <c:v>3T 2017</c:v>
                </c:pt>
                <c:pt idx="1">
                  <c:v>4T 2017</c:v>
                </c:pt>
                <c:pt idx="2">
                  <c:v>1T 2018</c:v>
                </c:pt>
                <c:pt idx="3">
                  <c:v>2T 2018</c:v>
                </c:pt>
                <c:pt idx="4">
                  <c:v>3T 2018</c:v>
                </c:pt>
                <c:pt idx="5">
                  <c:v>4T 2018</c:v>
                </c:pt>
                <c:pt idx="6">
                  <c:v>1T 2019</c:v>
                </c:pt>
                <c:pt idx="7">
                  <c:v>2T 2019</c:v>
                </c:pt>
                <c:pt idx="8">
                  <c:v>3T 2019</c:v>
                </c:pt>
                <c:pt idx="9">
                  <c:v>4T 2019</c:v>
                </c:pt>
                <c:pt idx="10">
                  <c:v>1T 2020</c:v>
                </c:pt>
                <c:pt idx="11">
                  <c:v>2T 2020</c:v>
                </c:pt>
                <c:pt idx="12">
                  <c:v>3T 2020</c:v>
                </c:pt>
              </c:strCache>
            </c:strRef>
          </c:cat>
          <c:val>
            <c:numRef>
              <c:f>GràficC4!$B$35:$B$53</c:f>
              <c:numCache>
                <c:formatCode>#,##0.0</c:formatCode>
                <c:ptCount val="13"/>
                <c:pt idx="0">
                  <c:v>91.284379454151932</c:v>
                </c:pt>
                <c:pt idx="1">
                  <c:v>90.911037362166795</c:v>
                </c:pt>
                <c:pt idx="2">
                  <c:v>90.252934161802543</c:v>
                </c:pt>
                <c:pt idx="3">
                  <c:v>91.258832766291548</c:v>
                </c:pt>
                <c:pt idx="4">
                  <c:v>90.631528964862298</c:v>
                </c:pt>
                <c:pt idx="5">
                  <c:v>90.031167359274662</c:v>
                </c:pt>
                <c:pt idx="6">
                  <c:v>90.816090625361241</c:v>
                </c:pt>
                <c:pt idx="7">
                  <c:v>91.425079442679049</c:v>
                </c:pt>
                <c:pt idx="8">
                  <c:v>91.594967356997699</c:v>
                </c:pt>
                <c:pt idx="9">
                  <c:v>90.520783564261819</c:v>
                </c:pt>
                <c:pt idx="10">
                  <c:v>90.145698567196661</c:v>
                </c:pt>
                <c:pt idx="11">
                  <c:v>92.105563806694846</c:v>
                </c:pt>
                <c:pt idx="12">
                  <c:v>92.095964292356342</c:v>
                </c:pt>
              </c:numCache>
            </c:numRef>
          </c:val>
          <c:smooth val="0"/>
          <c:extLst>
            <c:ext xmlns:c16="http://schemas.microsoft.com/office/drawing/2014/chart" uri="{C3380CC4-5D6E-409C-BE32-E72D297353CC}">
              <c16:uniqueId val="{00000000-16C6-4FD9-ADCE-76F289787FEE}"/>
            </c:ext>
          </c:extLst>
        </c:ser>
        <c:ser>
          <c:idx val="2"/>
          <c:order val="1"/>
          <c:tx>
            <c:strRef>
              <c:f>GràficC4!$C$34</c:f>
              <c:strCache>
                <c:ptCount val="1"/>
                <c:pt idx="0">
                  <c:v>25-34</c:v>
                </c:pt>
              </c:strCache>
            </c:strRef>
          </c:tx>
          <c:spPr>
            <a:ln w="38100">
              <a:solidFill>
                <a:srgbClr val="FFCC00"/>
              </a:solidFill>
              <a:prstDash val="solid"/>
            </a:ln>
          </c:spPr>
          <c:marker>
            <c:symbol val="none"/>
          </c:marker>
          <c:cat>
            <c:strRef>
              <c:f>GràficC4!$A$35:$A$53</c:f>
              <c:strCache>
                <c:ptCount val="13"/>
                <c:pt idx="0">
                  <c:v>3T 2017</c:v>
                </c:pt>
                <c:pt idx="1">
                  <c:v>4T 2017</c:v>
                </c:pt>
                <c:pt idx="2">
                  <c:v>1T 2018</c:v>
                </c:pt>
                <c:pt idx="3">
                  <c:v>2T 2018</c:v>
                </c:pt>
                <c:pt idx="4">
                  <c:v>3T 2018</c:v>
                </c:pt>
                <c:pt idx="5">
                  <c:v>4T 2018</c:v>
                </c:pt>
                <c:pt idx="6">
                  <c:v>1T 2019</c:v>
                </c:pt>
                <c:pt idx="7">
                  <c:v>2T 2019</c:v>
                </c:pt>
                <c:pt idx="8">
                  <c:v>3T 2019</c:v>
                </c:pt>
                <c:pt idx="9">
                  <c:v>4T 2019</c:v>
                </c:pt>
                <c:pt idx="10">
                  <c:v>1T 2020</c:v>
                </c:pt>
                <c:pt idx="11">
                  <c:v>2T 2020</c:v>
                </c:pt>
                <c:pt idx="12">
                  <c:v>3T 2020</c:v>
                </c:pt>
              </c:strCache>
            </c:strRef>
          </c:cat>
          <c:val>
            <c:numRef>
              <c:f>GràficC4!$C$35:$C$53</c:f>
              <c:numCache>
                <c:formatCode>#,##0.0</c:formatCode>
                <c:ptCount val="13"/>
                <c:pt idx="0">
                  <c:v>86.361862008392691</c:v>
                </c:pt>
                <c:pt idx="1">
                  <c:v>86.566958122411407</c:v>
                </c:pt>
                <c:pt idx="2">
                  <c:v>84.582057923239944</c:v>
                </c:pt>
                <c:pt idx="3">
                  <c:v>85.118965754366656</c:v>
                </c:pt>
                <c:pt idx="4">
                  <c:v>83.005287896592236</c:v>
                </c:pt>
                <c:pt idx="5">
                  <c:v>83.700714063955289</c:v>
                </c:pt>
                <c:pt idx="6">
                  <c:v>84.176065761804637</c:v>
                </c:pt>
                <c:pt idx="7">
                  <c:v>85.796663042964511</c:v>
                </c:pt>
                <c:pt idx="8">
                  <c:v>85.347103227897918</c:v>
                </c:pt>
                <c:pt idx="9">
                  <c:v>85.638572299610715</c:v>
                </c:pt>
                <c:pt idx="10">
                  <c:v>84.185518024997421</c:v>
                </c:pt>
                <c:pt idx="11">
                  <c:v>84.717774219375499</c:v>
                </c:pt>
                <c:pt idx="12">
                  <c:v>86.733295259851516</c:v>
                </c:pt>
              </c:numCache>
            </c:numRef>
          </c:val>
          <c:smooth val="0"/>
          <c:extLst>
            <c:ext xmlns:c16="http://schemas.microsoft.com/office/drawing/2014/chart" uri="{C3380CC4-5D6E-409C-BE32-E72D297353CC}">
              <c16:uniqueId val="{00000001-16C6-4FD9-ADCE-76F289787FEE}"/>
            </c:ext>
          </c:extLst>
        </c:ser>
        <c:ser>
          <c:idx val="1"/>
          <c:order val="2"/>
          <c:tx>
            <c:strRef>
              <c:f>GràficC4!$D$34</c:f>
              <c:strCache>
                <c:ptCount val="1"/>
                <c:pt idx="0">
                  <c:v>35-44</c:v>
                </c:pt>
              </c:strCache>
            </c:strRef>
          </c:tx>
          <c:spPr>
            <a:ln w="38100">
              <a:solidFill>
                <a:srgbClr val="FF0000"/>
              </a:solidFill>
              <a:prstDash val="solid"/>
            </a:ln>
          </c:spPr>
          <c:marker>
            <c:symbol val="none"/>
          </c:marker>
          <c:cat>
            <c:strRef>
              <c:f>GràficC4!$A$35:$A$53</c:f>
              <c:strCache>
                <c:ptCount val="13"/>
                <c:pt idx="0">
                  <c:v>3T 2017</c:v>
                </c:pt>
                <c:pt idx="1">
                  <c:v>4T 2017</c:v>
                </c:pt>
                <c:pt idx="2">
                  <c:v>1T 2018</c:v>
                </c:pt>
                <c:pt idx="3">
                  <c:v>2T 2018</c:v>
                </c:pt>
                <c:pt idx="4">
                  <c:v>3T 2018</c:v>
                </c:pt>
                <c:pt idx="5">
                  <c:v>4T 2018</c:v>
                </c:pt>
                <c:pt idx="6">
                  <c:v>1T 2019</c:v>
                </c:pt>
                <c:pt idx="7">
                  <c:v>2T 2019</c:v>
                </c:pt>
                <c:pt idx="8">
                  <c:v>3T 2019</c:v>
                </c:pt>
                <c:pt idx="9">
                  <c:v>4T 2019</c:v>
                </c:pt>
                <c:pt idx="10">
                  <c:v>1T 2020</c:v>
                </c:pt>
                <c:pt idx="11">
                  <c:v>2T 2020</c:v>
                </c:pt>
                <c:pt idx="12">
                  <c:v>3T 2020</c:v>
                </c:pt>
              </c:strCache>
            </c:strRef>
          </c:cat>
          <c:val>
            <c:numRef>
              <c:f>GràficC4!$D$35:$D$53</c:f>
              <c:numCache>
                <c:formatCode>#,##0.0</c:formatCode>
                <c:ptCount val="13"/>
                <c:pt idx="0">
                  <c:v>87.453536605074618</c:v>
                </c:pt>
                <c:pt idx="1">
                  <c:v>86.301584810921071</c:v>
                </c:pt>
                <c:pt idx="2">
                  <c:v>84.626563554263768</c:v>
                </c:pt>
                <c:pt idx="3">
                  <c:v>85.062283558174386</c:v>
                </c:pt>
                <c:pt idx="4">
                  <c:v>83.657070181523878</c:v>
                </c:pt>
                <c:pt idx="5">
                  <c:v>83.78079595704358</c:v>
                </c:pt>
                <c:pt idx="6">
                  <c:v>85.002606731159119</c:v>
                </c:pt>
                <c:pt idx="7">
                  <c:v>86.023463866716668</c:v>
                </c:pt>
                <c:pt idx="8">
                  <c:v>85.591972514587994</c:v>
                </c:pt>
                <c:pt idx="9">
                  <c:v>85.355257369115705</c:v>
                </c:pt>
                <c:pt idx="10">
                  <c:v>84.113702450893129</c:v>
                </c:pt>
                <c:pt idx="11">
                  <c:v>84.93673907853902</c:v>
                </c:pt>
                <c:pt idx="12">
                  <c:v>87.193045997826886</c:v>
                </c:pt>
              </c:numCache>
            </c:numRef>
          </c:val>
          <c:smooth val="0"/>
          <c:extLst>
            <c:ext xmlns:c16="http://schemas.microsoft.com/office/drawing/2014/chart" uri="{C3380CC4-5D6E-409C-BE32-E72D297353CC}">
              <c16:uniqueId val="{00000002-16C6-4FD9-ADCE-76F289787FEE}"/>
            </c:ext>
          </c:extLst>
        </c:ser>
        <c:ser>
          <c:idx val="3"/>
          <c:order val="3"/>
          <c:tx>
            <c:strRef>
              <c:f>GràficC4!$E$34</c:f>
              <c:strCache>
                <c:ptCount val="1"/>
                <c:pt idx="0">
                  <c:v>45-54</c:v>
                </c:pt>
              </c:strCache>
            </c:strRef>
          </c:tx>
          <c:spPr>
            <a:ln w="38100">
              <a:solidFill>
                <a:srgbClr val="0000FF"/>
              </a:solidFill>
              <a:prstDash val="solid"/>
            </a:ln>
          </c:spPr>
          <c:marker>
            <c:symbol val="none"/>
          </c:marker>
          <c:cat>
            <c:strRef>
              <c:f>GràficC4!$A$35:$A$53</c:f>
              <c:strCache>
                <c:ptCount val="13"/>
                <c:pt idx="0">
                  <c:v>3T 2017</c:v>
                </c:pt>
                <c:pt idx="1">
                  <c:v>4T 2017</c:v>
                </c:pt>
                <c:pt idx="2">
                  <c:v>1T 2018</c:v>
                </c:pt>
                <c:pt idx="3">
                  <c:v>2T 2018</c:v>
                </c:pt>
                <c:pt idx="4">
                  <c:v>3T 2018</c:v>
                </c:pt>
                <c:pt idx="5">
                  <c:v>4T 2018</c:v>
                </c:pt>
                <c:pt idx="6">
                  <c:v>1T 2019</c:v>
                </c:pt>
                <c:pt idx="7">
                  <c:v>2T 2019</c:v>
                </c:pt>
                <c:pt idx="8">
                  <c:v>3T 2019</c:v>
                </c:pt>
                <c:pt idx="9">
                  <c:v>4T 2019</c:v>
                </c:pt>
                <c:pt idx="10">
                  <c:v>1T 2020</c:v>
                </c:pt>
                <c:pt idx="11">
                  <c:v>2T 2020</c:v>
                </c:pt>
                <c:pt idx="12">
                  <c:v>3T 2020</c:v>
                </c:pt>
              </c:strCache>
            </c:strRef>
          </c:cat>
          <c:val>
            <c:numRef>
              <c:f>GràficC4!$E$35:$E$53</c:f>
              <c:numCache>
                <c:formatCode>#,##0.0</c:formatCode>
                <c:ptCount val="13"/>
                <c:pt idx="0">
                  <c:v>87.005459890802186</c:v>
                </c:pt>
                <c:pt idx="1">
                  <c:v>85.75574164662963</c:v>
                </c:pt>
                <c:pt idx="2">
                  <c:v>84.392163292073121</c:v>
                </c:pt>
                <c:pt idx="3">
                  <c:v>85.527146464646464</c:v>
                </c:pt>
                <c:pt idx="4">
                  <c:v>85.079558299278318</c:v>
                </c:pt>
                <c:pt idx="5">
                  <c:v>83.798274924236537</c:v>
                </c:pt>
                <c:pt idx="6">
                  <c:v>84.855505426167539</c:v>
                </c:pt>
                <c:pt idx="7">
                  <c:v>86.604459908271394</c:v>
                </c:pt>
                <c:pt idx="8">
                  <c:v>85.917242450120341</c:v>
                </c:pt>
                <c:pt idx="9">
                  <c:v>86.355875584589114</c:v>
                </c:pt>
                <c:pt idx="10">
                  <c:v>84.675559947299078</c:v>
                </c:pt>
                <c:pt idx="11">
                  <c:v>85.699641209636084</c:v>
                </c:pt>
                <c:pt idx="12">
                  <c:v>86.935718743499066</c:v>
                </c:pt>
              </c:numCache>
            </c:numRef>
          </c:val>
          <c:smooth val="0"/>
          <c:extLst>
            <c:ext xmlns:c16="http://schemas.microsoft.com/office/drawing/2014/chart" uri="{C3380CC4-5D6E-409C-BE32-E72D297353CC}">
              <c16:uniqueId val="{00000003-16C6-4FD9-ADCE-76F289787FEE}"/>
            </c:ext>
          </c:extLst>
        </c:ser>
        <c:ser>
          <c:idx val="4"/>
          <c:order val="4"/>
          <c:tx>
            <c:strRef>
              <c:f>GràficC4!$F$34</c:f>
              <c:strCache>
                <c:ptCount val="1"/>
                <c:pt idx="0">
                  <c:v>55+</c:v>
                </c:pt>
              </c:strCache>
            </c:strRef>
          </c:tx>
          <c:spPr>
            <a:ln w="38100">
              <a:solidFill>
                <a:srgbClr val="FF99CC"/>
              </a:solidFill>
              <a:prstDash val="solid"/>
            </a:ln>
          </c:spPr>
          <c:marker>
            <c:symbol val="none"/>
          </c:marker>
          <c:cat>
            <c:strRef>
              <c:f>GràficC4!$A$35:$A$53</c:f>
              <c:strCache>
                <c:ptCount val="13"/>
                <c:pt idx="0">
                  <c:v>3T 2017</c:v>
                </c:pt>
                <c:pt idx="1">
                  <c:v>4T 2017</c:v>
                </c:pt>
                <c:pt idx="2">
                  <c:v>1T 2018</c:v>
                </c:pt>
                <c:pt idx="3">
                  <c:v>2T 2018</c:v>
                </c:pt>
                <c:pt idx="4">
                  <c:v>3T 2018</c:v>
                </c:pt>
                <c:pt idx="5">
                  <c:v>4T 2018</c:v>
                </c:pt>
                <c:pt idx="6">
                  <c:v>1T 2019</c:v>
                </c:pt>
                <c:pt idx="7">
                  <c:v>2T 2019</c:v>
                </c:pt>
                <c:pt idx="8">
                  <c:v>3T 2019</c:v>
                </c:pt>
                <c:pt idx="9">
                  <c:v>4T 2019</c:v>
                </c:pt>
                <c:pt idx="10">
                  <c:v>1T 2020</c:v>
                </c:pt>
                <c:pt idx="11">
                  <c:v>2T 2020</c:v>
                </c:pt>
                <c:pt idx="12">
                  <c:v>3T 2020</c:v>
                </c:pt>
              </c:strCache>
            </c:strRef>
          </c:cat>
          <c:val>
            <c:numRef>
              <c:f>GràficC4!$F$35:$F$53</c:f>
              <c:numCache>
                <c:formatCode>#,##0.0</c:formatCode>
                <c:ptCount val="13"/>
                <c:pt idx="0">
                  <c:v>86.749716874292176</c:v>
                </c:pt>
                <c:pt idx="1">
                  <c:v>86.411647159577512</c:v>
                </c:pt>
                <c:pt idx="2">
                  <c:v>85.572805139186286</c:v>
                </c:pt>
                <c:pt idx="3">
                  <c:v>85.689001264222512</c:v>
                </c:pt>
                <c:pt idx="4">
                  <c:v>84.098018769551615</c:v>
                </c:pt>
                <c:pt idx="5">
                  <c:v>83.164348031124732</c:v>
                </c:pt>
                <c:pt idx="6">
                  <c:v>83.575705731394351</c:v>
                </c:pt>
                <c:pt idx="7">
                  <c:v>85.159873077861846</c:v>
                </c:pt>
                <c:pt idx="8">
                  <c:v>84.513487475915213</c:v>
                </c:pt>
                <c:pt idx="9">
                  <c:v>84.310506566604133</c:v>
                </c:pt>
                <c:pt idx="10">
                  <c:v>83.490927676974195</c:v>
                </c:pt>
                <c:pt idx="11">
                  <c:v>82.92011019283747</c:v>
                </c:pt>
                <c:pt idx="12">
                  <c:v>85.322000653808445</c:v>
                </c:pt>
              </c:numCache>
            </c:numRef>
          </c:val>
          <c:smooth val="0"/>
          <c:extLst>
            <c:ext xmlns:c16="http://schemas.microsoft.com/office/drawing/2014/chart" uri="{C3380CC4-5D6E-409C-BE32-E72D297353CC}">
              <c16:uniqueId val="{00000004-16C6-4FD9-ADCE-76F289787FEE}"/>
            </c:ext>
          </c:extLst>
        </c:ser>
        <c:dLbls>
          <c:showLegendKey val="0"/>
          <c:showVal val="0"/>
          <c:showCatName val="0"/>
          <c:showSerName val="0"/>
          <c:showPercent val="0"/>
          <c:showBubbleSize val="0"/>
        </c:dLbls>
        <c:smooth val="0"/>
        <c:axId val="171692800"/>
        <c:axId val="171694336"/>
      </c:lineChart>
      <c:catAx>
        <c:axId val="171692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1694336"/>
        <c:crosses val="autoZero"/>
        <c:auto val="1"/>
        <c:lblAlgn val="ctr"/>
        <c:lblOffset val="100"/>
        <c:tickLblSkip val="1"/>
        <c:tickMarkSkip val="1"/>
        <c:noMultiLvlLbl val="0"/>
      </c:catAx>
      <c:valAx>
        <c:axId val="171694336"/>
        <c:scaling>
          <c:orientation val="minMax"/>
          <c:max val="100"/>
          <c:min val="70"/>
        </c:scaling>
        <c:delete val="0"/>
        <c:axPos val="l"/>
        <c:majorGridlines>
          <c:spPr>
            <a:ln w="3175">
              <a:solidFill>
                <a:schemeClr val="bg1">
                  <a:lumMod val="95000"/>
                </a:schemeClr>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
</a:t>
                </a:r>
              </a:p>
            </c:rich>
          </c:tx>
          <c:layout>
            <c:manualLayout>
              <c:xMode val="edge"/>
              <c:yMode val="edge"/>
              <c:x val="6.9637883008356544E-3"/>
              <c:y val="0.4056608725796067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1692800"/>
        <c:crosses val="autoZero"/>
        <c:crossBetween val="between"/>
      </c:valAx>
      <c:spPr>
        <a:noFill/>
        <a:ln w="12700">
          <a:noFill/>
          <a:prstDash val="solid"/>
        </a:ln>
      </c:spPr>
    </c:plotArea>
    <c:legend>
      <c:legendPos val="r"/>
      <c:layout>
        <c:manualLayout>
          <c:xMode val="edge"/>
          <c:yMode val="edge"/>
          <c:x val="0.52506963788300831"/>
          <c:y val="0.94339622641509435"/>
          <c:w val="0.46935933147632314"/>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35103365402598E-2"/>
          <c:y val="3.5377399231416785E-2"/>
          <c:w val="0.90807861197459572"/>
          <c:h val="0.77122730324488598"/>
        </c:manualLayout>
      </c:layout>
      <c:barChart>
        <c:barDir val="col"/>
        <c:grouping val="clustered"/>
        <c:varyColors val="0"/>
        <c:ser>
          <c:idx val="0"/>
          <c:order val="0"/>
          <c:tx>
            <c:strRef>
              <c:f>GràficE2!$B$34</c:f>
              <c:strCache>
                <c:ptCount val="1"/>
                <c:pt idx="0">
                  <c:v>Centres de cotització</c:v>
                </c:pt>
              </c:strCache>
            </c:strRef>
          </c:tx>
          <c:spPr>
            <a:solidFill>
              <a:srgbClr val="FFCC00"/>
            </a:solidFill>
            <a:ln w="25400">
              <a:noFill/>
            </a:ln>
          </c:spPr>
          <c:invertIfNegative val="0"/>
          <c:dLbls>
            <c:numFmt formatCode="#,##0.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GràficE2!$A$36:$A$42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GràficE2!$B$36:$B$42</c:f>
              <c:numCache>
                <c:formatCode>#,##0.0</c:formatCode>
                <c:ptCount val="7"/>
                <c:pt idx="0">
                  <c:v>-11.111111111111111</c:v>
                </c:pt>
                <c:pt idx="1">
                  <c:v>-2.7369281045751634</c:v>
                </c:pt>
                <c:pt idx="2">
                  <c:v>-4.9410029498525079</c:v>
                </c:pt>
                <c:pt idx="3">
                  <c:v>-9.5607235142118849</c:v>
                </c:pt>
                <c:pt idx="4">
                  <c:v>-7.8374455732946293</c:v>
                </c:pt>
                <c:pt idx="5">
                  <c:v>-5.9819413092550793</c:v>
                </c:pt>
                <c:pt idx="6">
                  <c:v>-4.7114252061248525</c:v>
                </c:pt>
              </c:numCache>
            </c:numRef>
          </c:val>
          <c:extLst>
            <c:ext xmlns:c16="http://schemas.microsoft.com/office/drawing/2014/chart" uri="{C3380CC4-5D6E-409C-BE32-E72D297353CC}">
              <c16:uniqueId val="{00000000-9583-4D2C-87DE-68EDF33BF164}"/>
            </c:ext>
          </c:extLst>
        </c:ser>
        <c:ser>
          <c:idx val="1"/>
          <c:order val="1"/>
          <c:tx>
            <c:strRef>
              <c:f>GràficE2!$C$34</c:f>
              <c:strCache>
                <c:ptCount val="1"/>
                <c:pt idx="0">
                  <c:v>Població assalariada</c:v>
                </c:pt>
              </c:strCache>
            </c:strRef>
          </c:tx>
          <c:spPr>
            <a:solidFill>
              <a:srgbClr val="008080"/>
            </a:solidFill>
            <a:ln w="25400">
              <a:noFill/>
            </a:ln>
          </c:spPr>
          <c:invertIfNegative val="0"/>
          <c:dLbls>
            <c:numFmt formatCode="#,##0.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GràficE2!$A$36:$A$42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GràficE2!$C$36:$C$42</c:f>
              <c:numCache>
                <c:formatCode>#,##0.0</c:formatCode>
                <c:ptCount val="7"/>
                <c:pt idx="0">
                  <c:v>1.6261815225124505E-2</c:v>
                </c:pt>
                <c:pt idx="1">
                  <c:v>2.7264430755190512</c:v>
                </c:pt>
                <c:pt idx="2">
                  <c:v>2.0842231143760142</c:v>
                </c:pt>
                <c:pt idx="3">
                  <c:v>-3.9386356218039391</c:v>
                </c:pt>
                <c:pt idx="4">
                  <c:v>2.2445874453858932</c:v>
                </c:pt>
                <c:pt idx="5">
                  <c:v>0.29667873930800648</c:v>
                </c:pt>
                <c:pt idx="6">
                  <c:v>1.2325343632852437</c:v>
                </c:pt>
              </c:numCache>
            </c:numRef>
          </c:val>
          <c:extLst>
            <c:ext xmlns:c16="http://schemas.microsoft.com/office/drawing/2014/chart" uri="{C3380CC4-5D6E-409C-BE32-E72D297353CC}">
              <c16:uniqueId val="{00000001-9583-4D2C-87DE-68EDF33BF164}"/>
            </c:ext>
          </c:extLst>
        </c:ser>
        <c:ser>
          <c:idx val="2"/>
          <c:order val="2"/>
          <c:tx>
            <c:strRef>
              <c:f>GràficE2!$D$34</c:f>
              <c:strCache>
                <c:ptCount val="1"/>
                <c:pt idx="0">
                  <c:v>Població autònoma</c:v>
                </c:pt>
              </c:strCache>
            </c:strRef>
          </c:tx>
          <c:spPr>
            <a:solidFill>
              <a:srgbClr val="FF0000"/>
            </a:solidFill>
            <a:ln w="25400">
              <a:noFill/>
            </a:ln>
          </c:spPr>
          <c:invertIfNegative val="0"/>
          <c:dLbls>
            <c:numFmt formatCode="#,##0.0"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GràficE2!$A$36:$A$42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GràficE2!$D$36:$D$42</c:f>
              <c:numCache>
                <c:formatCode>#,##0.0</c:formatCode>
                <c:ptCount val="7"/>
                <c:pt idx="0">
                  <c:v>-2.7947598253275108</c:v>
                </c:pt>
                <c:pt idx="1">
                  <c:v>1.7804154302670623</c:v>
                </c:pt>
                <c:pt idx="2">
                  <c:v>-0.40704610849884199</c:v>
                </c:pt>
                <c:pt idx="3">
                  <c:v>0.2073255010366275</c:v>
                </c:pt>
                <c:pt idx="4">
                  <c:v>-1.0017207472959686</c:v>
                </c:pt>
                <c:pt idx="5">
                  <c:v>-0.14936519790888725</c:v>
                </c:pt>
                <c:pt idx="6">
                  <c:v>1.6789087093389297</c:v>
                </c:pt>
              </c:numCache>
            </c:numRef>
          </c:val>
          <c:extLst>
            <c:ext xmlns:c16="http://schemas.microsoft.com/office/drawing/2014/chart" uri="{C3380CC4-5D6E-409C-BE32-E72D297353CC}">
              <c16:uniqueId val="{00000002-9583-4D2C-87DE-68EDF33BF164}"/>
            </c:ext>
          </c:extLst>
        </c:ser>
        <c:dLbls>
          <c:showLegendKey val="0"/>
          <c:showVal val="0"/>
          <c:showCatName val="0"/>
          <c:showSerName val="0"/>
          <c:showPercent val="0"/>
          <c:showBubbleSize val="0"/>
        </c:dLbls>
        <c:gapWidth val="150"/>
        <c:axId val="171330944"/>
        <c:axId val="171340928"/>
      </c:barChart>
      <c:catAx>
        <c:axId val="17133094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a:pPr>
            <a:endParaRPr lang="es-ES"/>
          </a:p>
        </c:txPr>
        <c:crossAx val="171340928"/>
        <c:crosses val="autoZero"/>
        <c:auto val="1"/>
        <c:lblAlgn val="ctr"/>
        <c:lblOffset val="100"/>
        <c:tickLblSkip val="1"/>
        <c:tickMarkSkip val="1"/>
        <c:noMultiLvlLbl val="0"/>
      </c:catAx>
      <c:valAx>
        <c:axId val="171340928"/>
        <c:scaling>
          <c:orientation val="minMax"/>
          <c:max val="20"/>
          <c:min val="-20"/>
        </c:scaling>
        <c:delete val="0"/>
        <c:axPos val="l"/>
        <c:majorGridlines>
          <c:spPr>
            <a:ln w="3175">
              <a:solidFill>
                <a:schemeClr val="bg1">
                  <a:lumMod val="95000"/>
                </a:schemeClr>
              </a:solidFill>
              <a:prstDash val="sysDash"/>
            </a:ln>
          </c:spPr>
        </c:majorGridlines>
        <c:title>
          <c:tx>
            <c:rich>
              <a:bodyPr rot="0" vert="horz"/>
              <a:lstStyle/>
              <a:p>
                <a:pPr algn="ctr">
                  <a:defRPr/>
                </a:pPr>
                <a:r>
                  <a:rPr lang="ca-ES"/>
                  <a:t>%</a:t>
                </a:r>
              </a:p>
            </c:rich>
          </c:tx>
          <c:layout>
            <c:manualLayout>
              <c:xMode val="edge"/>
              <c:yMode val="edge"/>
              <c:x val="6.9637883008356544E-3"/>
              <c:y val="0.382075966919229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s-ES"/>
          </a:p>
        </c:txPr>
        <c:crossAx val="171330944"/>
        <c:crosses val="autoZero"/>
        <c:crossBetween val="between"/>
      </c:valAx>
      <c:spPr>
        <a:noFill/>
        <a:ln w="12700">
          <a:noFill/>
          <a:prstDash val="solid"/>
        </a:ln>
      </c:spPr>
    </c:plotArea>
    <c:legend>
      <c:legendPos val="r"/>
      <c:layout>
        <c:manualLayout>
          <c:xMode val="edge"/>
          <c:yMode val="edge"/>
          <c:x val="0.44707520891364905"/>
          <c:y val="0.94339622641509435"/>
          <c:w val="0.54596100278551529"/>
          <c:h val="4.952830188679247E-2"/>
        </c:manualLayout>
      </c:layout>
      <c:overlay val="0"/>
      <c:spPr>
        <a:solidFill>
          <a:srgbClr val="FFFFFF"/>
        </a:solid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70758529796397E-2"/>
          <c:y val="3.5377399231416785E-2"/>
          <c:w val="0.8008361992107248"/>
          <c:h val="0.8325481285793418"/>
        </c:manualLayout>
      </c:layout>
      <c:barChart>
        <c:barDir val="col"/>
        <c:grouping val="clustered"/>
        <c:varyColors val="0"/>
        <c:ser>
          <c:idx val="1"/>
          <c:order val="1"/>
          <c:tx>
            <c:strRef>
              <c:f>GràficE3!$C$34</c:f>
              <c:strCache>
                <c:ptCount val="1"/>
                <c:pt idx="0">
                  <c:v>Població assalariada</c:v>
                </c:pt>
              </c:strCache>
            </c:strRef>
          </c:tx>
          <c:spPr>
            <a:solidFill>
              <a:srgbClr val="008080"/>
            </a:solidFill>
            <a:ln w="25400">
              <a:noFill/>
            </a:ln>
          </c:spPr>
          <c:invertIfNegative val="0"/>
          <c:dLbls>
            <c:dLbl>
              <c:idx val="0"/>
              <c:layout>
                <c:manualLayout>
                  <c:x val="1.4856081708449397E-2"/>
                  <c:y val="9.433962264150943E-3"/>
                </c:manualLayout>
              </c:layout>
              <c:numFmt formatCode="#,##0" sourceLinked="0"/>
              <c:spPr>
                <a:noFill/>
                <a:ln w="25400">
                  <a:noFill/>
                </a:ln>
              </c:spPr>
              <c:txPr>
                <a:bodyPr/>
                <a:lstStyle/>
                <a:p>
                  <a:pPr>
                    <a:defRPr sz="1000" b="0" i="0" u="none" strike="noStrike" baseline="0">
                      <a:solidFill>
                        <a:srgbClr val="000000"/>
                      </a:solidFill>
                      <a:latin typeface="Arimo" panose="020B0604020202020204" pitchFamily="34" charset="0"/>
                      <a:ea typeface="Arimo" panose="020B0604020202020204" pitchFamily="34" charset="0"/>
                      <a:cs typeface="Arimo" panose="020B0604020202020204" pitchFamily="34" charset="0"/>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0AF-474D-BDD3-8A131ED308BF}"/>
                </c:ext>
              </c:extLst>
            </c:dLbl>
            <c:dLbl>
              <c:idx val="1"/>
              <c:delete val="1"/>
              <c:extLst>
                <c:ext xmlns:c15="http://schemas.microsoft.com/office/drawing/2012/chart" uri="{CE6537A1-D6FC-4f65-9D91-7224C49458BB}"/>
                <c:ext xmlns:c16="http://schemas.microsoft.com/office/drawing/2014/chart" uri="{C3380CC4-5D6E-409C-BE32-E72D297353CC}">
                  <c16:uniqueId val="{00000001-C0AF-474D-BDD3-8A131ED308BF}"/>
                </c:ext>
              </c:extLst>
            </c:dLbl>
            <c:dLbl>
              <c:idx val="2"/>
              <c:delete val="1"/>
              <c:extLst>
                <c:ext xmlns:c15="http://schemas.microsoft.com/office/drawing/2012/chart" uri="{CE6537A1-D6FC-4f65-9D91-7224C49458BB}"/>
                <c:ext xmlns:c16="http://schemas.microsoft.com/office/drawing/2014/chart" uri="{C3380CC4-5D6E-409C-BE32-E72D297353CC}">
                  <c16:uniqueId val="{00000002-C0AF-474D-BDD3-8A131ED308BF}"/>
                </c:ext>
              </c:extLst>
            </c:dLbl>
            <c:dLbl>
              <c:idx val="3"/>
              <c:delete val="1"/>
              <c:extLst>
                <c:ext xmlns:c15="http://schemas.microsoft.com/office/drawing/2012/chart" uri="{CE6537A1-D6FC-4f65-9D91-7224C49458BB}"/>
                <c:ext xmlns:c16="http://schemas.microsoft.com/office/drawing/2014/chart" uri="{C3380CC4-5D6E-409C-BE32-E72D297353CC}">
                  <c16:uniqueId val="{00000003-C0AF-474D-BDD3-8A131ED308BF}"/>
                </c:ext>
              </c:extLst>
            </c:dLbl>
            <c:dLbl>
              <c:idx val="4"/>
              <c:delete val="1"/>
              <c:extLst>
                <c:ext xmlns:c15="http://schemas.microsoft.com/office/drawing/2012/chart" uri="{CE6537A1-D6FC-4f65-9D91-7224C49458BB}"/>
                <c:ext xmlns:c16="http://schemas.microsoft.com/office/drawing/2014/chart" uri="{C3380CC4-5D6E-409C-BE32-E72D297353CC}">
                  <c16:uniqueId val="{00000004-C0AF-474D-BDD3-8A131ED308BF}"/>
                </c:ext>
              </c:extLst>
            </c:dLbl>
            <c:dLbl>
              <c:idx val="5"/>
              <c:delete val="1"/>
              <c:extLst>
                <c:ext xmlns:c15="http://schemas.microsoft.com/office/drawing/2012/chart" uri="{CE6537A1-D6FC-4f65-9D91-7224C49458BB}"/>
                <c:ext xmlns:c16="http://schemas.microsoft.com/office/drawing/2014/chart" uri="{C3380CC4-5D6E-409C-BE32-E72D297353CC}">
                  <c16:uniqueId val="{00000005-C0AF-474D-BDD3-8A131ED308BF}"/>
                </c:ext>
              </c:extLst>
            </c:dLbl>
            <c:dLbl>
              <c:idx val="6"/>
              <c:numFmt formatCode="#,##0" sourceLinked="0"/>
              <c:spPr>
                <a:noFill/>
                <a:ln w="25400">
                  <a:noFill/>
                </a:ln>
              </c:spPr>
              <c:txPr>
                <a:bodyPr/>
                <a:lstStyle/>
                <a:p>
                  <a:pPr>
                    <a:defRPr sz="1000" b="0" i="0" u="none" strike="noStrike" baseline="0">
                      <a:solidFill>
                        <a:srgbClr val="000000"/>
                      </a:solidFill>
                      <a:latin typeface="Arimo" panose="020B0604020202020204" pitchFamily="34" charset="0"/>
                      <a:ea typeface="Arimo" panose="020B0604020202020204" pitchFamily="34" charset="0"/>
                      <a:cs typeface="Arimo" panose="020B0604020202020204" pitchFamily="34" charset="0"/>
                    </a:defRPr>
                  </a:pPr>
                  <a:endParaRPr lang="es-ES"/>
                </a:p>
              </c:txPr>
              <c:dLblPos val="outEnd"/>
              <c:showLegendKey val="0"/>
              <c:showVal val="1"/>
              <c:showCatName val="0"/>
              <c:showSerName val="0"/>
              <c:showPercent val="0"/>
              <c:showBubbleSize val="0"/>
              <c:extLst>
                <c:ext xmlns:c16="http://schemas.microsoft.com/office/drawing/2014/chart" uri="{C3380CC4-5D6E-409C-BE32-E72D297353CC}">
                  <c16:uniqueId val="{00000006-C0AF-474D-BDD3-8A131ED308BF}"/>
                </c:ext>
              </c:extLst>
            </c:dLbl>
            <c:dLbl>
              <c:idx val="7"/>
              <c:delete val="1"/>
              <c:extLst>
                <c:ext xmlns:c15="http://schemas.microsoft.com/office/drawing/2012/chart" uri="{CE6537A1-D6FC-4f65-9D91-7224C49458BB}"/>
                <c:ext xmlns:c16="http://schemas.microsoft.com/office/drawing/2014/chart" uri="{C3380CC4-5D6E-409C-BE32-E72D297353CC}">
                  <c16:uniqueId val="{00000007-C0AF-474D-BDD3-8A131ED308BF}"/>
                </c:ext>
              </c:extLst>
            </c:dLbl>
            <c:dLbl>
              <c:idx val="8"/>
              <c:numFmt formatCode="#,##0" sourceLinked="0"/>
              <c:spPr>
                <a:noFill/>
                <a:ln w="25400">
                  <a:noFill/>
                </a:ln>
              </c:spPr>
              <c:txPr>
                <a:bodyPr/>
                <a:lstStyle/>
                <a:p>
                  <a:pPr>
                    <a:defRPr sz="1000" b="0" i="0" u="none" strike="noStrike" baseline="0">
                      <a:solidFill>
                        <a:srgbClr val="000000"/>
                      </a:solidFill>
                      <a:latin typeface="Arimo" panose="020B0604020202020204" pitchFamily="34" charset="0"/>
                      <a:ea typeface="Arimo" panose="020B0604020202020204" pitchFamily="34" charset="0"/>
                      <a:cs typeface="Arimo" panose="020B0604020202020204" pitchFamily="34" charset="0"/>
                    </a:defRPr>
                  </a:pPr>
                  <a:endParaRPr lang="es-ES"/>
                </a:p>
              </c:txPr>
              <c:dLblPos val="outEnd"/>
              <c:showLegendKey val="0"/>
              <c:showVal val="1"/>
              <c:showCatName val="0"/>
              <c:showSerName val="0"/>
              <c:showPercent val="0"/>
              <c:showBubbleSize val="0"/>
              <c:extLst>
                <c:ext xmlns:c16="http://schemas.microsoft.com/office/drawing/2014/chart" uri="{C3380CC4-5D6E-409C-BE32-E72D297353CC}">
                  <c16:uniqueId val="{00000008-C0AF-474D-BDD3-8A131ED308BF}"/>
                </c:ext>
              </c:extLst>
            </c:dLbl>
            <c:dLbl>
              <c:idx val="12"/>
              <c:layout>
                <c:manualLayout>
                  <c:x val="-1.1142061281337047E-2"/>
                  <c:y val="-2.8825662810611303E-17"/>
                </c:manualLayout>
              </c:layout>
              <c:numFmt formatCode="#,##0" sourceLinked="0"/>
              <c:spPr>
                <a:noFill/>
                <a:ln w="25400">
                  <a:noFill/>
                </a:ln>
              </c:spPr>
              <c:txPr>
                <a:bodyPr wrap="square" lIns="38100" tIns="19050" rIns="38100" bIns="19050" anchor="ctr">
                  <a:spAutoFit/>
                </a:bodyPr>
                <a:lstStyle/>
                <a:p>
                  <a:pPr>
                    <a:defRPr sz="1000" b="1" i="0" u="none" strike="noStrike" baseline="0">
                      <a:solidFill>
                        <a:srgbClr val="000000"/>
                      </a:solidFill>
                      <a:latin typeface="Arimo" panose="020B0604020202020204" pitchFamily="34" charset="0"/>
                      <a:ea typeface="Arimo" panose="020B0604020202020204" pitchFamily="34" charset="0"/>
                      <a:cs typeface="Arimo" panose="020B0604020202020204" pitchFamily="34" charset="0"/>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8E1-45CB-838D-7307D49D86B4}"/>
                </c:ext>
              </c:extLst>
            </c:dLbl>
            <c:numFmt formatCode="#,##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mo" panose="020B0604020202020204" pitchFamily="34" charset="0"/>
                    <a:ea typeface="Arimo" panose="020B0604020202020204" pitchFamily="34" charset="0"/>
                    <a:cs typeface="Arimo" panose="020B0604020202020204" pitchFamily="34" charset="0"/>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GràficE3!$A$48:$A$64</c:f>
              <c:strCache>
                <c:ptCount val="13"/>
                <c:pt idx="0">
                  <c:v>3T 2017</c:v>
                </c:pt>
                <c:pt idx="1">
                  <c:v>4T 2017</c:v>
                </c:pt>
                <c:pt idx="2">
                  <c:v>1T 2018</c:v>
                </c:pt>
                <c:pt idx="3">
                  <c:v>2T 2018</c:v>
                </c:pt>
                <c:pt idx="4">
                  <c:v>3T 2018</c:v>
                </c:pt>
                <c:pt idx="5">
                  <c:v>4T 2018</c:v>
                </c:pt>
                <c:pt idx="6">
                  <c:v>1T 2019</c:v>
                </c:pt>
                <c:pt idx="7">
                  <c:v>2T 2019</c:v>
                </c:pt>
                <c:pt idx="8">
                  <c:v>3T 2019</c:v>
                </c:pt>
                <c:pt idx="9">
                  <c:v>4T 2019</c:v>
                </c:pt>
                <c:pt idx="10">
                  <c:v>1T 2020</c:v>
                </c:pt>
                <c:pt idx="11">
                  <c:v>2T 2020</c:v>
                </c:pt>
                <c:pt idx="12">
                  <c:v>3T 2020</c:v>
                </c:pt>
              </c:strCache>
            </c:strRef>
          </c:cat>
          <c:val>
            <c:numRef>
              <c:f>GràficE3!$C$48:$C$64</c:f>
              <c:numCache>
                <c:formatCode>#,##0</c:formatCode>
                <c:ptCount val="13"/>
                <c:pt idx="0">
                  <c:v>249925</c:v>
                </c:pt>
                <c:pt idx="1">
                  <c:v>250631</c:v>
                </c:pt>
                <c:pt idx="2">
                  <c:v>254715</c:v>
                </c:pt>
                <c:pt idx="3">
                  <c:v>254284</c:v>
                </c:pt>
                <c:pt idx="4">
                  <c:v>260939</c:v>
                </c:pt>
                <c:pt idx="5">
                  <c:v>261369</c:v>
                </c:pt>
                <c:pt idx="6">
                  <c:v>264662</c:v>
                </c:pt>
                <c:pt idx="7">
                  <c:v>261864</c:v>
                </c:pt>
                <c:pt idx="8">
                  <c:v>268157</c:v>
                </c:pt>
                <c:pt idx="9">
                  <c:v>278137</c:v>
                </c:pt>
                <c:pt idx="10">
                  <c:v>266207</c:v>
                </c:pt>
                <c:pt idx="11">
                  <c:v>256491</c:v>
                </c:pt>
                <c:pt idx="12">
                  <c:v>270711</c:v>
                </c:pt>
              </c:numCache>
            </c:numRef>
          </c:val>
          <c:extLst>
            <c:ext xmlns:c16="http://schemas.microsoft.com/office/drawing/2014/chart" uri="{C3380CC4-5D6E-409C-BE32-E72D297353CC}">
              <c16:uniqueId val="{00000009-61BE-497B-8BFB-61D8C9BC2021}"/>
            </c:ext>
          </c:extLst>
        </c:ser>
        <c:dLbls>
          <c:showLegendKey val="0"/>
          <c:showVal val="0"/>
          <c:showCatName val="0"/>
          <c:showSerName val="0"/>
          <c:showPercent val="0"/>
          <c:showBubbleSize val="0"/>
        </c:dLbls>
        <c:gapWidth val="55"/>
        <c:axId val="173562112"/>
        <c:axId val="173568000"/>
      </c:barChart>
      <c:lineChart>
        <c:grouping val="standard"/>
        <c:varyColors val="0"/>
        <c:ser>
          <c:idx val="0"/>
          <c:order val="0"/>
          <c:tx>
            <c:strRef>
              <c:f>GràficE3!$B$34</c:f>
              <c:strCache>
                <c:ptCount val="1"/>
                <c:pt idx="0">
                  <c:v>Centres de cotització</c:v>
                </c:pt>
              </c:strCache>
            </c:strRef>
          </c:tx>
          <c:spPr>
            <a:ln w="38100">
              <a:solidFill>
                <a:schemeClr val="accent6">
                  <a:lumMod val="60000"/>
                  <a:lumOff val="40000"/>
                </a:schemeClr>
              </a:solidFill>
              <a:prstDash val="solid"/>
            </a:ln>
          </c:spPr>
          <c:marker>
            <c:symbol val="none"/>
          </c:marker>
          <c:dLbls>
            <c:dLbl>
              <c:idx val="0"/>
              <c:layout>
                <c:manualLayout>
                  <c:x val="-3.1569173630454986E-2"/>
                  <c:y val="2.83018867924528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8E1-45CB-838D-7307D49D86B4}"/>
                </c:ext>
              </c:extLst>
            </c:dLbl>
            <c:dLbl>
              <c:idx val="1"/>
              <c:delete val="1"/>
              <c:extLst>
                <c:ext xmlns:c15="http://schemas.microsoft.com/office/drawing/2012/chart" uri="{CE6537A1-D6FC-4f65-9D91-7224C49458BB}"/>
                <c:ext xmlns:c16="http://schemas.microsoft.com/office/drawing/2014/chart" uri="{C3380CC4-5D6E-409C-BE32-E72D297353CC}">
                  <c16:uniqueId val="{0000000A-F8E1-45CB-838D-7307D49D86B4}"/>
                </c:ext>
              </c:extLst>
            </c:dLbl>
            <c:dLbl>
              <c:idx val="2"/>
              <c:delete val="1"/>
              <c:extLst>
                <c:ext xmlns:c15="http://schemas.microsoft.com/office/drawing/2012/chart" uri="{CE6537A1-D6FC-4f65-9D91-7224C49458BB}"/>
                <c:ext xmlns:c16="http://schemas.microsoft.com/office/drawing/2014/chart" uri="{C3380CC4-5D6E-409C-BE32-E72D297353CC}">
                  <c16:uniqueId val="{0000000B-F8E1-45CB-838D-7307D49D86B4}"/>
                </c:ext>
              </c:extLst>
            </c:dLbl>
            <c:dLbl>
              <c:idx val="3"/>
              <c:delete val="1"/>
              <c:extLst>
                <c:ext xmlns:c15="http://schemas.microsoft.com/office/drawing/2012/chart" uri="{CE6537A1-D6FC-4f65-9D91-7224C49458BB}"/>
                <c:ext xmlns:c16="http://schemas.microsoft.com/office/drawing/2014/chart" uri="{C3380CC4-5D6E-409C-BE32-E72D297353CC}">
                  <c16:uniqueId val="{0000000C-F8E1-45CB-838D-7307D49D86B4}"/>
                </c:ext>
              </c:extLst>
            </c:dLbl>
            <c:dLbl>
              <c:idx val="4"/>
              <c:delete val="1"/>
              <c:extLst>
                <c:ext xmlns:c15="http://schemas.microsoft.com/office/drawing/2012/chart" uri="{CE6537A1-D6FC-4f65-9D91-7224C49458BB}"/>
                <c:ext xmlns:c16="http://schemas.microsoft.com/office/drawing/2014/chart" uri="{C3380CC4-5D6E-409C-BE32-E72D297353CC}">
                  <c16:uniqueId val="{0000000D-F8E1-45CB-838D-7307D49D86B4}"/>
                </c:ext>
              </c:extLst>
            </c:dLbl>
            <c:dLbl>
              <c:idx val="5"/>
              <c:delete val="1"/>
              <c:extLst>
                <c:ext xmlns:c15="http://schemas.microsoft.com/office/drawing/2012/chart" uri="{CE6537A1-D6FC-4f65-9D91-7224C49458BB}"/>
                <c:ext xmlns:c16="http://schemas.microsoft.com/office/drawing/2014/chart" uri="{C3380CC4-5D6E-409C-BE32-E72D297353CC}">
                  <c16:uniqueId val="{00000008-F8E1-45CB-838D-7307D49D86B4}"/>
                </c:ext>
              </c:extLst>
            </c:dLbl>
            <c:dLbl>
              <c:idx val="6"/>
              <c:layout>
                <c:manualLayout>
                  <c:x val="-4.271123491179201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8E1-45CB-838D-7307D49D86B4}"/>
                </c:ext>
              </c:extLst>
            </c:dLbl>
            <c:dLbl>
              <c:idx val="7"/>
              <c:layout>
                <c:manualLayout>
                  <c:x val="-2.785515320334268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8E1-45CB-838D-7307D49D86B4}"/>
                </c:ext>
              </c:extLst>
            </c:dLbl>
            <c:dLbl>
              <c:idx val="8"/>
              <c:delete val="1"/>
              <c:extLst>
                <c:ext xmlns:c15="http://schemas.microsoft.com/office/drawing/2012/chart" uri="{CE6537A1-D6FC-4f65-9D91-7224C49458BB}"/>
                <c:ext xmlns:c16="http://schemas.microsoft.com/office/drawing/2014/chart" uri="{C3380CC4-5D6E-409C-BE32-E72D297353CC}">
                  <c16:uniqueId val="{00000005-F8E1-45CB-838D-7307D49D86B4}"/>
                </c:ext>
              </c:extLst>
            </c:dLbl>
            <c:dLbl>
              <c:idx val="9"/>
              <c:layout>
                <c:manualLayout>
                  <c:x val="-3.156917363045496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8E1-45CB-838D-7307D49D86B4}"/>
                </c:ext>
              </c:extLst>
            </c:dLbl>
            <c:dLbl>
              <c:idx val="10"/>
              <c:delete val="1"/>
              <c:extLst>
                <c:ext xmlns:c15="http://schemas.microsoft.com/office/drawing/2012/chart" uri="{CE6537A1-D6FC-4f65-9D91-7224C49458BB}"/>
                <c:ext xmlns:c16="http://schemas.microsoft.com/office/drawing/2014/chart" uri="{C3380CC4-5D6E-409C-BE32-E72D297353CC}">
                  <c16:uniqueId val="{00000003-F8E1-45CB-838D-7307D49D86B4}"/>
                </c:ext>
              </c:extLst>
            </c:dLbl>
            <c:dLbl>
              <c:idx val="11"/>
              <c:delete val="1"/>
              <c:extLst>
                <c:ext xmlns:c15="http://schemas.microsoft.com/office/drawing/2012/chart" uri="{CE6537A1-D6FC-4f65-9D91-7224C49458BB}"/>
                <c:ext xmlns:c16="http://schemas.microsoft.com/office/drawing/2014/chart" uri="{C3380CC4-5D6E-409C-BE32-E72D297353CC}">
                  <c16:uniqueId val="{00000002-F8E1-45CB-838D-7307D49D86B4}"/>
                </c:ext>
              </c:extLst>
            </c:dLbl>
            <c:dLbl>
              <c:idx val="12"/>
              <c:layout>
                <c:manualLayout>
                  <c:x val="-3.5283194057567316E-2"/>
                  <c:y val="1.57232704402514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8E1-45CB-838D-7307D49D86B4}"/>
                </c:ext>
              </c:extLst>
            </c:dLbl>
            <c:spPr>
              <a:solidFill>
                <a:schemeClr val="bg1"/>
              </a:solidFill>
              <a:ln>
                <a:solidFill>
                  <a:srgbClr val="FFCC99"/>
                </a:solidFill>
              </a:ln>
              <a:effectLst/>
            </c:spPr>
            <c:txPr>
              <a:bodyPr wrap="square" lIns="38100" tIns="19050" rIns="38100" bIns="19050" anchor="ctr">
                <a:spAutoFit/>
              </a:bodyPr>
              <a:lstStyle/>
              <a:p>
                <a:pPr>
                  <a:defRPr sz="1000"/>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GràficE3!$A$48:$A$64</c:f>
              <c:strCache>
                <c:ptCount val="13"/>
                <c:pt idx="0">
                  <c:v>3T 2017</c:v>
                </c:pt>
                <c:pt idx="1">
                  <c:v>4T 2017</c:v>
                </c:pt>
                <c:pt idx="2">
                  <c:v>1T 2018</c:v>
                </c:pt>
                <c:pt idx="3">
                  <c:v>2T 2018</c:v>
                </c:pt>
                <c:pt idx="4">
                  <c:v>3T 2018</c:v>
                </c:pt>
                <c:pt idx="5">
                  <c:v>4T 2018</c:v>
                </c:pt>
                <c:pt idx="6">
                  <c:v>1T 2019</c:v>
                </c:pt>
                <c:pt idx="7">
                  <c:v>2T 2019</c:v>
                </c:pt>
                <c:pt idx="8">
                  <c:v>3T 2019</c:v>
                </c:pt>
                <c:pt idx="9">
                  <c:v>4T 2019</c:v>
                </c:pt>
                <c:pt idx="10">
                  <c:v>1T 2020</c:v>
                </c:pt>
                <c:pt idx="11">
                  <c:v>2T 2020</c:v>
                </c:pt>
                <c:pt idx="12">
                  <c:v>3T 2020</c:v>
                </c:pt>
              </c:strCache>
            </c:strRef>
          </c:cat>
          <c:val>
            <c:numRef>
              <c:f>GràficE3!$B$48:$B$64</c:f>
              <c:numCache>
                <c:formatCode>#,##0</c:formatCode>
                <c:ptCount val="13"/>
                <c:pt idx="0">
                  <c:v>21866</c:v>
                </c:pt>
                <c:pt idx="1">
                  <c:v>22022</c:v>
                </c:pt>
                <c:pt idx="2">
                  <c:v>22168</c:v>
                </c:pt>
                <c:pt idx="3">
                  <c:v>22319</c:v>
                </c:pt>
                <c:pt idx="4">
                  <c:v>21945</c:v>
                </c:pt>
                <c:pt idx="5">
                  <c:v>22146</c:v>
                </c:pt>
                <c:pt idx="6">
                  <c:v>22362</c:v>
                </c:pt>
                <c:pt idx="7">
                  <c:v>22456</c:v>
                </c:pt>
                <c:pt idx="8">
                  <c:v>22044</c:v>
                </c:pt>
                <c:pt idx="9">
                  <c:v>22382</c:v>
                </c:pt>
                <c:pt idx="10">
                  <c:v>20271</c:v>
                </c:pt>
                <c:pt idx="11">
                  <c:v>20400</c:v>
                </c:pt>
                <c:pt idx="12">
                  <c:v>20530</c:v>
                </c:pt>
              </c:numCache>
            </c:numRef>
          </c:val>
          <c:smooth val="0"/>
          <c:extLst>
            <c:ext xmlns:c16="http://schemas.microsoft.com/office/drawing/2014/chart" uri="{C3380CC4-5D6E-409C-BE32-E72D297353CC}">
              <c16:uniqueId val="{0000000A-61BE-497B-8BFB-61D8C9BC2021}"/>
            </c:ext>
          </c:extLst>
        </c:ser>
        <c:dLbls>
          <c:showLegendKey val="0"/>
          <c:showVal val="0"/>
          <c:showCatName val="0"/>
          <c:showSerName val="0"/>
          <c:showPercent val="0"/>
          <c:showBubbleSize val="0"/>
        </c:dLbls>
        <c:marker val="1"/>
        <c:smooth val="0"/>
        <c:axId val="173550208"/>
        <c:axId val="173560192"/>
      </c:lineChart>
      <c:catAx>
        <c:axId val="173550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3560192"/>
        <c:crosses val="autoZero"/>
        <c:auto val="1"/>
        <c:lblAlgn val="ctr"/>
        <c:lblOffset val="100"/>
        <c:tickLblSkip val="1"/>
        <c:tickMarkSkip val="1"/>
        <c:noMultiLvlLbl val="0"/>
      </c:catAx>
      <c:valAx>
        <c:axId val="173560192"/>
        <c:scaling>
          <c:orientation val="minMax"/>
          <c:max val="24000"/>
          <c:min val="20000"/>
        </c:scaling>
        <c:delete val="0"/>
        <c:axPos val="l"/>
        <c:majorGridlines>
          <c:spPr>
            <a:ln w="3175">
              <a:solidFill>
                <a:schemeClr val="bg1">
                  <a:lumMod val="95000"/>
                </a:schemeClr>
              </a:solidFill>
              <a:prstDash val="sysDash"/>
            </a:ln>
          </c:spPr>
        </c:majorGridlines>
        <c:title>
          <c:tx>
            <c:rich>
              <a:bodyPr/>
              <a:lstStyle/>
              <a:p>
                <a:pPr>
                  <a:defRPr sz="900" b="1" i="0" u="none" strike="noStrike" baseline="0">
                    <a:solidFill>
                      <a:srgbClr val="000000"/>
                    </a:solidFill>
                    <a:latin typeface="Arial"/>
                    <a:ea typeface="Arial"/>
                    <a:cs typeface="Arial"/>
                  </a:defRPr>
                </a:pPr>
                <a:r>
                  <a:rPr lang="ca-ES"/>
                  <a:t>Centres de cotització
</a:t>
                </a:r>
              </a:p>
            </c:rich>
          </c:tx>
          <c:layout>
            <c:manualLayout>
              <c:xMode val="edge"/>
              <c:yMode val="edge"/>
              <c:x val="6.9637883008356544E-3"/>
              <c:y val="0.3537740801267765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3550208"/>
        <c:crosses val="autoZero"/>
        <c:crossBetween val="between"/>
        <c:majorUnit val="500"/>
        <c:minorUnit val="20"/>
      </c:valAx>
      <c:catAx>
        <c:axId val="173562112"/>
        <c:scaling>
          <c:orientation val="minMax"/>
        </c:scaling>
        <c:delete val="1"/>
        <c:axPos val="b"/>
        <c:numFmt formatCode="General" sourceLinked="1"/>
        <c:majorTickMark val="out"/>
        <c:minorTickMark val="none"/>
        <c:tickLblPos val="nextTo"/>
        <c:crossAx val="173568000"/>
        <c:crosses val="autoZero"/>
        <c:auto val="1"/>
        <c:lblAlgn val="ctr"/>
        <c:lblOffset val="100"/>
        <c:noMultiLvlLbl val="0"/>
      </c:catAx>
      <c:valAx>
        <c:axId val="173568000"/>
        <c:scaling>
          <c:orientation val="minMax"/>
          <c:max val="290000"/>
          <c:min val="210000"/>
        </c:scaling>
        <c:delete val="0"/>
        <c:axPos val="r"/>
        <c:title>
          <c:tx>
            <c:rich>
              <a:bodyPr/>
              <a:lstStyle/>
              <a:p>
                <a:pPr>
                  <a:defRPr sz="900" b="1" i="0" u="none" strike="noStrike" baseline="0">
                    <a:solidFill>
                      <a:srgbClr val="000000"/>
                    </a:solidFill>
                    <a:latin typeface="Arial"/>
                    <a:ea typeface="Arial"/>
                    <a:cs typeface="Arial"/>
                  </a:defRPr>
                </a:pPr>
                <a:r>
                  <a:rPr lang="ca-ES"/>
                  <a:t>Població assalariada</a:t>
                </a:r>
              </a:p>
            </c:rich>
          </c:tx>
          <c:layout>
            <c:manualLayout>
              <c:xMode val="edge"/>
              <c:yMode val="edge"/>
              <c:x val="0.96982416891481882"/>
              <c:y val="0.32075521220224829"/>
            </c:manualLayout>
          </c:layout>
          <c:overlay val="0"/>
          <c:spPr>
            <a:noFill/>
            <a:ln w="25400">
              <a:noFill/>
            </a:ln>
          </c:spPr>
        </c:title>
        <c:numFmt formatCode="#,##0" sourceLinked="1"/>
        <c:majorTickMark val="cross"/>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3562112"/>
        <c:crosses val="max"/>
        <c:crossBetween val="between"/>
        <c:majorUnit val="10000"/>
      </c:valAx>
      <c:spPr>
        <a:noFill/>
        <a:ln w="12700">
          <a:noFill/>
          <a:prstDash val="solid"/>
        </a:ln>
      </c:spPr>
    </c:plotArea>
    <c:legend>
      <c:legendPos val="r"/>
      <c:layout>
        <c:manualLayout>
          <c:xMode val="edge"/>
          <c:yMode val="edge"/>
          <c:x val="0.47400185701021358"/>
          <c:y val="0.94339622641509435"/>
          <c:w val="0.52042711234911787"/>
          <c:h val="4.952830188679247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23447580795983E-2"/>
          <c:y val="3.5377399231416785E-2"/>
          <c:w val="0.9220061980478258"/>
          <c:h val="0.84198210170771959"/>
        </c:manualLayout>
      </c:layout>
      <c:barChart>
        <c:barDir val="col"/>
        <c:grouping val="clustered"/>
        <c:varyColors val="0"/>
        <c:ser>
          <c:idx val="0"/>
          <c:order val="0"/>
          <c:tx>
            <c:strRef>
              <c:f>GràficA1!$B$37</c:f>
              <c:strCache>
                <c:ptCount val="1"/>
                <c:pt idx="0">
                  <c:v>Homes</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105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GràficA1!$A$38:$A$42</c:f>
              <c:strCache>
                <c:ptCount val="5"/>
                <c:pt idx="0">
                  <c:v>16-24</c:v>
                </c:pt>
                <c:pt idx="1">
                  <c:v>25-34</c:v>
                </c:pt>
                <c:pt idx="2">
                  <c:v>35-44</c:v>
                </c:pt>
                <c:pt idx="3">
                  <c:v>45-54</c:v>
                </c:pt>
                <c:pt idx="4">
                  <c:v>55-64</c:v>
                </c:pt>
              </c:strCache>
            </c:strRef>
          </c:cat>
          <c:val>
            <c:numRef>
              <c:f>GràficA1!$B$38:$B$42</c:f>
              <c:numCache>
                <c:formatCode>#,##0.0</c:formatCode>
                <c:ptCount val="5"/>
                <c:pt idx="0">
                  <c:v>14.741777563262772</c:v>
                </c:pt>
                <c:pt idx="1">
                  <c:v>10.19748269688143</c:v>
                </c:pt>
                <c:pt idx="2">
                  <c:v>7.3685251413220829</c:v>
                </c:pt>
                <c:pt idx="3">
                  <c:v>8.8546346858367322</c:v>
                </c:pt>
                <c:pt idx="4">
                  <c:v>15.449642467579688</c:v>
                </c:pt>
              </c:numCache>
            </c:numRef>
          </c:val>
          <c:extLst>
            <c:ext xmlns:c16="http://schemas.microsoft.com/office/drawing/2014/chart" uri="{C3380CC4-5D6E-409C-BE32-E72D297353CC}">
              <c16:uniqueId val="{00000000-53AD-4F46-A4F2-FAA7AE48D3B4}"/>
            </c:ext>
          </c:extLst>
        </c:ser>
        <c:ser>
          <c:idx val="1"/>
          <c:order val="1"/>
          <c:tx>
            <c:strRef>
              <c:f>GràficA1!$C$37</c:f>
              <c:strCache>
                <c:ptCount val="1"/>
                <c:pt idx="0">
                  <c:v>Dones</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105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GràficA1!$A$38:$A$42</c:f>
              <c:strCache>
                <c:ptCount val="5"/>
                <c:pt idx="0">
                  <c:v>16-24</c:v>
                </c:pt>
                <c:pt idx="1">
                  <c:v>25-34</c:v>
                </c:pt>
                <c:pt idx="2">
                  <c:v>35-44</c:v>
                </c:pt>
                <c:pt idx="3">
                  <c:v>45-54</c:v>
                </c:pt>
                <c:pt idx="4">
                  <c:v>55-64</c:v>
                </c:pt>
              </c:strCache>
            </c:strRef>
          </c:cat>
          <c:val>
            <c:numRef>
              <c:f>GràficA1!$C$38:$C$42</c:f>
              <c:numCache>
                <c:formatCode>#,##0.0</c:formatCode>
                <c:ptCount val="5"/>
                <c:pt idx="0">
                  <c:v>14.606741573033707</c:v>
                </c:pt>
                <c:pt idx="1">
                  <c:v>12.651223349427656</c:v>
                </c:pt>
                <c:pt idx="2">
                  <c:v>11.502543604651162</c:v>
                </c:pt>
                <c:pt idx="3">
                  <c:v>12.368548177325257</c:v>
                </c:pt>
                <c:pt idx="4">
                  <c:v>24.430275866422573</c:v>
                </c:pt>
              </c:numCache>
            </c:numRef>
          </c:val>
          <c:extLst>
            <c:ext xmlns:c16="http://schemas.microsoft.com/office/drawing/2014/chart" uri="{C3380CC4-5D6E-409C-BE32-E72D297353CC}">
              <c16:uniqueId val="{00000001-53AD-4F46-A4F2-FAA7AE48D3B4}"/>
            </c:ext>
          </c:extLst>
        </c:ser>
        <c:dLbls>
          <c:showLegendKey val="0"/>
          <c:showVal val="0"/>
          <c:showCatName val="0"/>
          <c:showSerName val="0"/>
          <c:showPercent val="0"/>
          <c:showBubbleSize val="0"/>
        </c:dLbls>
        <c:gapWidth val="150"/>
        <c:axId val="173780992"/>
        <c:axId val="173782528"/>
      </c:barChart>
      <c:catAx>
        <c:axId val="173780992"/>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3782528"/>
        <c:crosses val="autoZero"/>
        <c:auto val="1"/>
        <c:lblAlgn val="ctr"/>
        <c:lblOffset val="100"/>
        <c:tickLblSkip val="1"/>
        <c:tickMarkSkip val="1"/>
        <c:noMultiLvlLbl val="0"/>
      </c:catAx>
      <c:valAx>
        <c:axId val="173782528"/>
        <c:scaling>
          <c:orientation val="minMax"/>
        </c:scaling>
        <c:delete val="0"/>
        <c:axPos val="l"/>
        <c:majorGridlines>
          <c:spPr>
            <a:ln w="3175">
              <a:solidFill>
                <a:schemeClr val="bg1">
                  <a:lumMod val="85000"/>
                </a:schemeClr>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4174533254097954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3780992"/>
        <c:crosses val="autoZero"/>
        <c:crossBetween val="between"/>
      </c:valAx>
      <c:spPr>
        <a:noFill/>
        <a:ln w="12700">
          <a:noFill/>
          <a:prstDash val="solid"/>
        </a:ln>
      </c:spPr>
    </c:plotArea>
    <c:legend>
      <c:legendPos val="r"/>
      <c:layout>
        <c:manualLayout>
          <c:xMode val="edge"/>
          <c:yMode val="edge"/>
          <c:x val="0.70844939647168059"/>
          <c:y val="0.94025157232704404"/>
          <c:w val="0.2325905292479109"/>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08964795441979E-2"/>
          <c:y val="3.5377399231416785E-2"/>
          <c:w val="0.91922068083317976"/>
          <c:h val="0.84198210170771959"/>
        </c:manualLayout>
      </c:layout>
      <c:barChart>
        <c:barDir val="col"/>
        <c:grouping val="clustered"/>
        <c:varyColors val="0"/>
        <c:ser>
          <c:idx val="0"/>
          <c:order val="0"/>
          <c:tx>
            <c:strRef>
              <c:f>GràficA2!$B$34</c:f>
              <c:strCache>
                <c:ptCount val="1"/>
                <c:pt idx="0">
                  <c:v>Homes</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105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GràficA2!$A$35:$A$39</c:f>
              <c:strCache>
                <c:ptCount val="5"/>
                <c:pt idx="0">
                  <c:v>16-24</c:v>
                </c:pt>
                <c:pt idx="1">
                  <c:v>25-34</c:v>
                </c:pt>
                <c:pt idx="2">
                  <c:v>35-44</c:v>
                </c:pt>
                <c:pt idx="3">
                  <c:v>45-54</c:v>
                </c:pt>
                <c:pt idx="4">
                  <c:v>55-64</c:v>
                </c:pt>
              </c:strCache>
            </c:strRef>
          </c:cat>
          <c:val>
            <c:numRef>
              <c:f>GràficA2!$B$35:$B$39</c:f>
              <c:numCache>
                <c:formatCode>#,##0.0</c:formatCode>
                <c:ptCount val="5"/>
                <c:pt idx="0">
                  <c:v>-2.7297543221110101</c:v>
                </c:pt>
                <c:pt idx="1">
                  <c:v>-9.0345649582836707</c:v>
                </c:pt>
                <c:pt idx="2">
                  <c:v>-6.346878927524088</c:v>
                </c:pt>
                <c:pt idx="3">
                  <c:v>-3.4482758620689653</c:v>
                </c:pt>
                <c:pt idx="4">
                  <c:v>0.35426097224955716</c:v>
                </c:pt>
              </c:numCache>
            </c:numRef>
          </c:val>
          <c:extLst>
            <c:ext xmlns:c16="http://schemas.microsoft.com/office/drawing/2014/chart" uri="{C3380CC4-5D6E-409C-BE32-E72D297353CC}">
              <c16:uniqueId val="{00000000-C301-414B-9203-FD0F21E6E95E}"/>
            </c:ext>
          </c:extLst>
        </c:ser>
        <c:ser>
          <c:idx val="1"/>
          <c:order val="1"/>
          <c:tx>
            <c:strRef>
              <c:f>GràficA2!$C$34</c:f>
              <c:strCache>
                <c:ptCount val="1"/>
                <c:pt idx="0">
                  <c:v>Dones</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105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GràficA2!$A$35:$A$39</c:f>
              <c:strCache>
                <c:ptCount val="5"/>
                <c:pt idx="0">
                  <c:v>16-24</c:v>
                </c:pt>
                <c:pt idx="1">
                  <c:v>25-34</c:v>
                </c:pt>
                <c:pt idx="2">
                  <c:v>35-44</c:v>
                </c:pt>
                <c:pt idx="3">
                  <c:v>45-54</c:v>
                </c:pt>
                <c:pt idx="4">
                  <c:v>55-64</c:v>
                </c:pt>
              </c:strCache>
            </c:strRef>
          </c:cat>
          <c:val>
            <c:numRef>
              <c:f>GràficA2!$C$35:$C$39</c:f>
              <c:numCache>
                <c:formatCode>#,##0.0</c:formatCode>
                <c:ptCount val="5"/>
                <c:pt idx="0">
                  <c:v>-4.3632673769660073</c:v>
                </c:pt>
                <c:pt idx="1">
                  <c:v>-8.7279843444227012</c:v>
                </c:pt>
                <c:pt idx="2">
                  <c:v>-1.3094310210444271</c:v>
                </c:pt>
                <c:pt idx="3">
                  <c:v>-0.41884816753926707</c:v>
                </c:pt>
                <c:pt idx="4">
                  <c:v>0.76812914985027991</c:v>
                </c:pt>
              </c:numCache>
            </c:numRef>
          </c:val>
          <c:extLst>
            <c:ext xmlns:c16="http://schemas.microsoft.com/office/drawing/2014/chart" uri="{C3380CC4-5D6E-409C-BE32-E72D297353CC}">
              <c16:uniqueId val="{00000001-C301-414B-9203-FD0F21E6E95E}"/>
            </c:ext>
          </c:extLst>
        </c:ser>
        <c:dLbls>
          <c:showLegendKey val="0"/>
          <c:showVal val="0"/>
          <c:showCatName val="0"/>
          <c:showSerName val="0"/>
          <c:showPercent val="0"/>
          <c:showBubbleSize val="0"/>
        </c:dLbls>
        <c:gapWidth val="150"/>
        <c:axId val="173896448"/>
        <c:axId val="173897984"/>
      </c:barChart>
      <c:catAx>
        <c:axId val="17389644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3897984"/>
        <c:crosses val="autoZero"/>
        <c:auto val="1"/>
        <c:lblAlgn val="ctr"/>
        <c:lblOffset val="100"/>
        <c:tickLblSkip val="1"/>
        <c:tickMarkSkip val="1"/>
        <c:noMultiLvlLbl val="0"/>
      </c:catAx>
      <c:valAx>
        <c:axId val="173897984"/>
        <c:scaling>
          <c:orientation val="minMax"/>
          <c:max val="10"/>
          <c:min val="-10"/>
        </c:scaling>
        <c:delete val="0"/>
        <c:axPos val="l"/>
        <c:majorGridlines>
          <c:spPr>
            <a:ln w="3175">
              <a:solidFill>
                <a:schemeClr val="bg1">
                  <a:lumMod val="85000"/>
                </a:schemeClr>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4174533254097954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3896448"/>
        <c:crosses val="autoZero"/>
        <c:crossBetween val="between"/>
      </c:valAx>
      <c:spPr>
        <a:noFill/>
        <a:ln w="12700">
          <a:noFill/>
          <a:prstDash val="solid"/>
        </a:ln>
      </c:spPr>
    </c:plotArea>
    <c:legend>
      <c:legendPos val="r"/>
      <c:layout>
        <c:manualLayout>
          <c:xMode val="edge"/>
          <c:yMode val="edge"/>
          <c:x val="0.75255338904363978"/>
          <c:y val="0.94339622641509435"/>
          <c:w val="0.24187558031569178"/>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08964795441979E-2"/>
          <c:y val="3.5377399231416785E-2"/>
          <c:w val="0.91922068083317976"/>
          <c:h val="0.84198210170771959"/>
        </c:manualLayout>
      </c:layout>
      <c:barChart>
        <c:barDir val="col"/>
        <c:grouping val="clustered"/>
        <c:varyColors val="0"/>
        <c:ser>
          <c:idx val="0"/>
          <c:order val="0"/>
          <c:tx>
            <c:strRef>
              <c:f>GràficA3!$B$34</c:f>
              <c:strCache>
                <c:ptCount val="1"/>
                <c:pt idx="0">
                  <c:v>Homes</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105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GràficA3!$A$35:$A$39</c:f>
              <c:strCache>
                <c:ptCount val="5"/>
                <c:pt idx="0">
                  <c:v>16-24</c:v>
                </c:pt>
                <c:pt idx="1">
                  <c:v>25-34</c:v>
                </c:pt>
                <c:pt idx="2">
                  <c:v>35-44</c:v>
                </c:pt>
                <c:pt idx="3">
                  <c:v>45-54</c:v>
                </c:pt>
                <c:pt idx="4">
                  <c:v>55-64</c:v>
                </c:pt>
              </c:strCache>
            </c:strRef>
          </c:cat>
          <c:val>
            <c:numRef>
              <c:f>GràficA3!$B$35:$B$39</c:f>
              <c:numCache>
                <c:formatCode>#,##0.0</c:formatCode>
                <c:ptCount val="5"/>
                <c:pt idx="0">
                  <c:v>29.73300970873786</c:v>
                </c:pt>
                <c:pt idx="1">
                  <c:v>53.253012048192772</c:v>
                </c:pt>
                <c:pt idx="2">
                  <c:v>33.184390825141499</c:v>
                </c:pt>
                <c:pt idx="3">
                  <c:v>26.36251541307028</c:v>
                </c:pt>
                <c:pt idx="4">
                  <c:v>13.969602145730889</c:v>
                </c:pt>
              </c:numCache>
            </c:numRef>
          </c:val>
          <c:extLst>
            <c:ext xmlns:c16="http://schemas.microsoft.com/office/drawing/2014/chart" uri="{C3380CC4-5D6E-409C-BE32-E72D297353CC}">
              <c16:uniqueId val="{00000000-6E31-4D7F-A79B-DA5092624D00}"/>
            </c:ext>
          </c:extLst>
        </c:ser>
        <c:ser>
          <c:idx val="1"/>
          <c:order val="1"/>
          <c:tx>
            <c:strRef>
              <c:f>GràficA3!$C$34</c:f>
              <c:strCache>
                <c:ptCount val="1"/>
                <c:pt idx="0">
                  <c:v>Dones</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105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GràficA3!$A$35:$A$39</c:f>
              <c:strCache>
                <c:ptCount val="5"/>
                <c:pt idx="0">
                  <c:v>16-24</c:v>
                </c:pt>
                <c:pt idx="1">
                  <c:v>25-34</c:v>
                </c:pt>
                <c:pt idx="2">
                  <c:v>35-44</c:v>
                </c:pt>
                <c:pt idx="3">
                  <c:v>45-54</c:v>
                </c:pt>
                <c:pt idx="4">
                  <c:v>55-64</c:v>
                </c:pt>
              </c:strCache>
            </c:strRef>
          </c:cat>
          <c:val>
            <c:numRef>
              <c:f>GràficA3!$C$35:$C$39</c:f>
              <c:numCache>
                <c:formatCode>#,##0.0</c:formatCode>
                <c:ptCount val="5"/>
                <c:pt idx="0">
                  <c:v>30</c:v>
                </c:pt>
                <c:pt idx="1">
                  <c:v>30.352152040245951</c:v>
                </c:pt>
                <c:pt idx="2">
                  <c:v>29.786797867978681</c:v>
                </c:pt>
                <c:pt idx="3">
                  <c:v>22.12438084755091</c:v>
                </c:pt>
                <c:pt idx="4">
                  <c:v>7.7844311377245514</c:v>
                </c:pt>
              </c:numCache>
            </c:numRef>
          </c:val>
          <c:extLst>
            <c:ext xmlns:c16="http://schemas.microsoft.com/office/drawing/2014/chart" uri="{C3380CC4-5D6E-409C-BE32-E72D297353CC}">
              <c16:uniqueId val="{00000001-6E31-4D7F-A79B-DA5092624D00}"/>
            </c:ext>
          </c:extLst>
        </c:ser>
        <c:dLbls>
          <c:showLegendKey val="0"/>
          <c:showVal val="0"/>
          <c:showCatName val="0"/>
          <c:showSerName val="0"/>
          <c:showPercent val="0"/>
          <c:showBubbleSize val="0"/>
        </c:dLbls>
        <c:gapWidth val="150"/>
        <c:axId val="174335872"/>
        <c:axId val="174337408"/>
      </c:barChart>
      <c:catAx>
        <c:axId val="174335872"/>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4337408"/>
        <c:crosses val="autoZero"/>
        <c:auto val="1"/>
        <c:lblAlgn val="ctr"/>
        <c:lblOffset val="100"/>
        <c:tickLblSkip val="1"/>
        <c:tickMarkSkip val="1"/>
        <c:noMultiLvlLbl val="0"/>
      </c:catAx>
      <c:valAx>
        <c:axId val="174337408"/>
        <c:scaling>
          <c:orientation val="minMax"/>
          <c:max val="80"/>
          <c:min val="0"/>
        </c:scaling>
        <c:delete val="0"/>
        <c:axPos val="l"/>
        <c:majorGridlines>
          <c:spPr>
            <a:ln w="3175">
              <a:solidFill>
                <a:schemeClr val="bg1">
                  <a:lumMod val="95000"/>
                </a:schemeClr>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4174533254097954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4335872"/>
        <c:crosses val="autoZero"/>
        <c:crossBetween val="between"/>
      </c:valAx>
      <c:spPr>
        <a:noFill/>
        <a:ln w="12700">
          <a:noFill/>
          <a:prstDash val="solid"/>
        </a:ln>
      </c:spPr>
    </c:plotArea>
    <c:legend>
      <c:legendPos val="r"/>
      <c:layout>
        <c:manualLayout>
          <c:xMode val="edge"/>
          <c:yMode val="edge"/>
          <c:x val="0.72701949860724235"/>
          <c:y val="0.94339622641509435"/>
          <c:w val="0.26601671309192199"/>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601723402764985E-2"/>
          <c:y val="3.5377399231416785E-2"/>
          <c:w val="0.91782792222585674"/>
          <c:h val="0.78537826293745272"/>
        </c:manualLayout>
      </c:layout>
      <c:barChart>
        <c:barDir val="col"/>
        <c:grouping val="percentStacked"/>
        <c:varyColors val="0"/>
        <c:ser>
          <c:idx val="0"/>
          <c:order val="0"/>
          <c:tx>
            <c:strRef>
              <c:f>GràficA4!$C$34</c:f>
              <c:strCache>
                <c:ptCount val="1"/>
                <c:pt idx="0">
                  <c:v>Nacionalitat espanyola</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105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GràficA4!$A$35:$B$41</c:f>
              <c:multiLvlStrCache>
                <c:ptCount val="7"/>
                <c:lvl>
                  <c:pt idx="0">
                    <c:v>Homes</c:v>
                  </c:pt>
                  <c:pt idx="1">
                    <c:v>Dones</c:v>
                  </c:pt>
                  <c:pt idx="2">
                    <c:v>16-24</c:v>
                  </c:pt>
                  <c:pt idx="3">
                    <c:v>25-34</c:v>
                  </c:pt>
                  <c:pt idx="4">
                    <c:v>35-44</c:v>
                  </c:pt>
                  <c:pt idx="5">
                    <c:v>45-54</c:v>
                  </c:pt>
                  <c:pt idx="6">
                    <c:v>55-64</c:v>
                  </c:pt>
                </c:lvl>
                <c:lvl>
                  <c:pt idx="0">
                    <c:v>Sexe</c:v>
                  </c:pt>
                  <c:pt idx="2">
                    <c:v>Edat</c:v>
                  </c:pt>
                </c:lvl>
              </c:multiLvlStrCache>
            </c:multiLvlStrRef>
          </c:cat>
          <c:val>
            <c:numRef>
              <c:f>GràficA4!$C$35:$C$41</c:f>
              <c:numCache>
                <c:formatCode>#,##0.0</c:formatCode>
                <c:ptCount val="7"/>
                <c:pt idx="0">
                  <c:v>84.536032545524989</c:v>
                </c:pt>
                <c:pt idx="1">
                  <c:v>85.313634197309085</c:v>
                </c:pt>
                <c:pt idx="2">
                  <c:v>89.53517275664926</c:v>
                </c:pt>
                <c:pt idx="3">
                  <c:v>82.040094339622641</c:v>
                </c:pt>
                <c:pt idx="4">
                  <c:v>77.85595260137012</c:v>
                </c:pt>
                <c:pt idx="5">
                  <c:v>85.366267719208906</c:v>
                </c:pt>
                <c:pt idx="6">
                  <c:v>91.128592569514751</c:v>
                </c:pt>
              </c:numCache>
            </c:numRef>
          </c:val>
          <c:extLst>
            <c:ext xmlns:c16="http://schemas.microsoft.com/office/drawing/2014/chart" uri="{C3380CC4-5D6E-409C-BE32-E72D297353CC}">
              <c16:uniqueId val="{00000000-1442-4C0A-8003-413C6D539643}"/>
            </c:ext>
          </c:extLst>
        </c:ser>
        <c:ser>
          <c:idx val="1"/>
          <c:order val="1"/>
          <c:tx>
            <c:strRef>
              <c:f>GràficA4!$D$34</c:f>
              <c:strCache>
                <c:ptCount val="1"/>
                <c:pt idx="0">
                  <c:v>Nacionalitat estrangera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1050" b="0"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GràficA4!$A$35:$B$41</c:f>
              <c:multiLvlStrCache>
                <c:ptCount val="7"/>
                <c:lvl>
                  <c:pt idx="0">
                    <c:v>Homes</c:v>
                  </c:pt>
                  <c:pt idx="1">
                    <c:v>Dones</c:v>
                  </c:pt>
                  <c:pt idx="2">
                    <c:v>16-24</c:v>
                  </c:pt>
                  <c:pt idx="3">
                    <c:v>25-34</c:v>
                  </c:pt>
                  <c:pt idx="4">
                    <c:v>35-44</c:v>
                  </c:pt>
                  <c:pt idx="5">
                    <c:v>45-54</c:v>
                  </c:pt>
                  <c:pt idx="6">
                    <c:v>55-64</c:v>
                  </c:pt>
                </c:lvl>
                <c:lvl>
                  <c:pt idx="0">
                    <c:v>Sexe</c:v>
                  </c:pt>
                  <c:pt idx="2">
                    <c:v>Edat</c:v>
                  </c:pt>
                </c:lvl>
              </c:multiLvlStrCache>
            </c:multiLvlStrRef>
          </c:cat>
          <c:val>
            <c:numRef>
              <c:f>GràficA4!$D$35:$D$41</c:f>
              <c:numCache>
                <c:formatCode>#,##0.0</c:formatCode>
                <c:ptCount val="7"/>
                <c:pt idx="0">
                  <c:v>15.463967454475009</c:v>
                </c:pt>
                <c:pt idx="1">
                  <c:v>14.686365802690911</c:v>
                </c:pt>
                <c:pt idx="2">
                  <c:v>10.464827243350733</c:v>
                </c:pt>
                <c:pt idx="3">
                  <c:v>17.959905660377359</c:v>
                </c:pt>
                <c:pt idx="4">
                  <c:v>22.144047398629883</c:v>
                </c:pt>
                <c:pt idx="5">
                  <c:v>14.633732280791104</c:v>
                </c:pt>
                <c:pt idx="6">
                  <c:v>8.8714074304852399</c:v>
                </c:pt>
              </c:numCache>
            </c:numRef>
          </c:val>
          <c:extLst>
            <c:ext xmlns:c16="http://schemas.microsoft.com/office/drawing/2014/chart" uri="{C3380CC4-5D6E-409C-BE32-E72D297353CC}">
              <c16:uniqueId val="{00000001-1442-4C0A-8003-413C6D539643}"/>
            </c:ext>
          </c:extLst>
        </c:ser>
        <c:dLbls>
          <c:showLegendKey val="0"/>
          <c:showVal val="0"/>
          <c:showCatName val="0"/>
          <c:showSerName val="0"/>
          <c:showPercent val="0"/>
          <c:showBubbleSize val="0"/>
        </c:dLbls>
        <c:gapWidth val="83"/>
        <c:overlap val="100"/>
        <c:axId val="174452736"/>
        <c:axId val="174454272"/>
      </c:barChart>
      <c:catAx>
        <c:axId val="174452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S"/>
          </a:p>
        </c:txPr>
        <c:crossAx val="174454272"/>
        <c:crosses val="autoZero"/>
        <c:auto val="1"/>
        <c:lblAlgn val="ctr"/>
        <c:lblOffset val="100"/>
        <c:tickLblSkip val="1"/>
        <c:tickMarkSkip val="1"/>
        <c:noMultiLvlLbl val="0"/>
      </c:catAx>
      <c:valAx>
        <c:axId val="174454272"/>
        <c:scaling>
          <c:orientation val="minMax"/>
        </c:scaling>
        <c:delete val="0"/>
        <c:axPos val="l"/>
        <c:majorGridlines>
          <c:spPr>
            <a:ln w="3175">
              <a:solidFill>
                <a:schemeClr val="bg1">
                  <a:lumMod val="95000"/>
                </a:schemeClr>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S"/>
          </a:p>
        </c:txPr>
        <c:crossAx val="174452736"/>
        <c:crosses val="autoZero"/>
        <c:crossBetween val="between"/>
        <c:minorUnit val="0.01"/>
      </c:valAx>
      <c:spPr>
        <a:noFill/>
        <a:ln w="12700">
          <a:noFill/>
          <a:prstDash val="solid"/>
        </a:ln>
      </c:spPr>
    </c:plotArea>
    <c:legend>
      <c:legendPos val="b"/>
      <c:layout>
        <c:manualLayout>
          <c:xMode val="edge"/>
          <c:yMode val="edge"/>
          <c:x val="0.51299907149489321"/>
          <c:y val="0.94339622641509435"/>
          <c:w val="0.48142989786443824"/>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888620114888984E-2"/>
          <c:y val="3.5377399231416785E-2"/>
          <c:w val="0.93454102551373275"/>
          <c:h val="0.70283117912147774"/>
        </c:manualLayout>
      </c:layout>
      <c:barChart>
        <c:barDir val="col"/>
        <c:grouping val="percentStacked"/>
        <c:varyColors val="0"/>
        <c:ser>
          <c:idx val="0"/>
          <c:order val="0"/>
          <c:tx>
            <c:strRef>
              <c:f>GràficA5!$B$34</c:f>
              <c:strCache>
                <c:ptCount val="1"/>
                <c:pt idx="0">
                  <c:v>Nacionalitat espanyola</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105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GràficA5!$A$35:$A$43</c:f>
              <c:strCache>
                <c:ptCount val="9"/>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pt idx="8">
                  <c:v>SOA</c:v>
                </c:pt>
              </c:strCache>
            </c:strRef>
          </c:cat>
          <c:val>
            <c:numRef>
              <c:f>GràficA5!$B$35:$B$43</c:f>
              <c:numCache>
                <c:formatCode>#,##0.0</c:formatCode>
                <c:ptCount val="9"/>
                <c:pt idx="0">
                  <c:v>54.779411764705884</c:v>
                </c:pt>
                <c:pt idx="1">
                  <c:v>91.635796451550007</c:v>
                </c:pt>
                <c:pt idx="2">
                  <c:v>77.675840978593271</c:v>
                </c:pt>
                <c:pt idx="3">
                  <c:v>86.992079335436927</c:v>
                </c:pt>
                <c:pt idx="4">
                  <c:v>86.964053702901694</c:v>
                </c:pt>
                <c:pt idx="5">
                  <c:v>86.251796736281392</c:v>
                </c:pt>
                <c:pt idx="6">
                  <c:v>92.106790481717937</c:v>
                </c:pt>
                <c:pt idx="7">
                  <c:v>84.031060094530716</c:v>
                </c:pt>
                <c:pt idx="8">
                  <c:v>59.635599159074978</c:v>
                </c:pt>
              </c:numCache>
            </c:numRef>
          </c:val>
          <c:extLst>
            <c:ext xmlns:c16="http://schemas.microsoft.com/office/drawing/2014/chart" uri="{C3380CC4-5D6E-409C-BE32-E72D297353CC}">
              <c16:uniqueId val="{00000000-6972-4EFF-AB19-CE21348591B0}"/>
            </c:ext>
          </c:extLst>
        </c:ser>
        <c:ser>
          <c:idx val="1"/>
          <c:order val="1"/>
          <c:tx>
            <c:strRef>
              <c:f>GràficA5!$C$34</c:f>
              <c:strCache>
                <c:ptCount val="1"/>
                <c:pt idx="0">
                  <c:v>Nacionalitat estrangera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1050" b="0" i="0" u="none" strike="noStrike" baseline="0">
                    <a:solidFill>
                      <a:srgbClr val="FFFFFF"/>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GràficA5!$A$35:$A$43</c:f>
              <c:strCache>
                <c:ptCount val="9"/>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pt idx="8">
                  <c:v>SOA</c:v>
                </c:pt>
              </c:strCache>
            </c:strRef>
          </c:cat>
          <c:val>
            <c:numRef>
              <c:f>GràficA5!$C$35:$C$43</c:f>
              <c:numCache>
                <c:formatCode>#,##0.0</c:formatCode>
                <c:ptCount val="9"/>
                <c:pt idx="0">
                  <c:v>45.220588235294116</c:v>
                </c:pt>
                <c:pt idx="1">
                  <c:v>8.364203548449991</c:v>
                </c:pt>
                <c:pt idx="2">
                  <c:v>22.324159021406729</c:v>
                </c:pt>
                <c:pt idx="3">
                  <c:v>13.007920664563075</c:v>
                </c:pt>
                <c:pt idx="4">
                  <c:v>13.035946297098311</c:v>
                </c:pt>
                <c:pt idx="5">
                  <c:v>13.748203263718612</c:v>
                </c:pt>
                <c:pt idx="6">
                  <c:v>7.8932095182820659</c:v>
                </c:pt>
                <c:pt idx="7">
                  <c:v>15.968939905469279</c:v>
                </c:pt>
                <c:pt idx="8">
                  <c:v>40.364400840925022</c:v>
                </c:pt>
              </c:numCache>
            </c:numRef>
          </c:val>
          <c:extLst>
            <c:ext xmlns:c16="http://schemas.microsoft.com/office/drawing/2014/chart" uri="{C3380CC4-5D6E-409C-BE32-E72D297353CC}">
              <c16:uniqueId val="{00000001-6972-4EFF-AB19-CE21348591B0}"/>
            </c:ext>
          </c:extLst>
        </c:ser>
        <c:dLbls>
          <c:showLegendKey val="0"/>
          <c:showVal val="0"/>
          <c:showCatName val="0"/>
          <c:showSerName val="0"/>
          <c:showPercent val="0"/>
          <c:showBubbleSize val="0"/>
        </c:dLbls>
        <c:gapWidth val="100"/>
        <c:overlap val="100"/>
        <c:axId val="174850432"/>
        <c:axId val="174851968"/>
      </c:barChart>
      <c:catAx>
        <c:axId val="1748504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4851968"/>
        <c:crosses val="autoZero"/>
        <c:auto val="1"/>
        <c:lblAlgn val="ctr"/>
        <c:lblOffset val="100"/>
        <c:tickLblSkip val="1"/>
        <c:tickMarkSkip val="1"/>
        <c:noMultiLvlLbl val="0"/>
      </c:catAx>
      <c:valAx>
        <c:axId val="174851968"/>
        <c:scaling>
          <c:orientation val="minMax"/>
        </c:scaling>
        <c:delete val="0"/>
        <c:axPos val="l"/>
        <c:majorGridlines>
          <c:spPr>
            <a:ln w="3175">
              <a:solidFill>
                <a:schemeClr val="bg1">
                  <a:lumMod val="85000"/>
                </a:schemeClr>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4850432"/>
        <c:crosses val="autoZero"/>
        <c:crossBetween val="between"/>
        <c:minorUnit val="0.01"/>
      </c:valAx>
      <c:spPr>
        <a:noFill/>
        <a:ln w="12700">
          <a:noFill/>
          <a:prstDash val="solid"/>
        </a:ln>
      </c:spPr>
    </c:plotArea>
    <c:legend>
      <c:legendPos val="b"/>
      <c:layout>
        <c:manualLayout>
          <c:xMode val="edge"/>
          <c:yMode val="edge"/>
          <c:x val="0.48885793871866295"/>
          <c:y val="0.91194968553459121"/>
          <c:w val="0.46471680594243264"/>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70758529796397E-2"/>
          <c:y val="3.5377399231416785E-2"/>
          <c:w val="0.89972206033065771"/>
          <c:h val="0.75629029861833308"/>
        </c:manualLayout>
      </c:layout>
      <c:barChart>
        <c:barDir val="col"/>
        <c:grouping val="clustered"/>
        <c:varyColors val="0"/>
        <c:ser>
          <c:idx val="0"/>
          <c:order val="0"/>
          <c:tx>
            <c:strRef>
              <c:f>GràficA6!$B$34</c:f>
              <c:strCache>
                <c:ptCount val="1"/>
                <c:pt idx="0">
                  <c:v>Variació trimestral</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GràficA6!$A$35:$A$43</c:f>
              <c:strCache>
                <c:ptCount val="9"/>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pt idx="8">
                  <c:v>SOA</c:v>
                </c:pt>
              </c:strCache>
            </c:strRef>
          </c:cat>
          <c:val>
            <c:numRef>
              <c:f>GràficA6!$B$35:$B$43</c:f>
              <c:numCache>
                <c:formatCode>#,##0.0</c:formatCode>
                <c:ptCount val="9"/>
                <c:pt idx="0">
                  <c:v>3.4220532319391634</c:v>
                </c:pt>
                <c:pt idx="1">
                  <c:v>-0.60077519379844957</c:v>
                </c:pt>
                <c:pt idx="2">
                  <c:v>-2.4410089503661516</c:v>
                </c:pt>
                <c:pt idx="3">
                  <c:v>-7.3614508142933843</c:v>
                </c:pt>
                <c:pt idx="4">
                  <c:v>-1.3669372063220846</c:v>
                </c:pt>
                <c:pt idx="5">
                  <c:v>-1.7282924802658912</c:v>
                </c:pt>
                <c:pt idx="6">
                  <c:v>-3.2022471910112356</c:v>
                </c:pt>
                <c:pt idx="7">
                  <c:v>-3.1393067364290386</c:v>
                </c:pt>
                <c:pt idx="8">
                  <c:v>11.921568627450981</c:v>
                </c:pt>
              </c:numCache>
            </c:numRef>
          </c:val>
          <c:extLst>
            <c:ext xmlns:c16="http://schemas.microsoft.com/office/drawing/2014/chart" uri="{C3380CC4-5D6E-409C-BE32-E72D297353CC}">
              <c16:uniqueId val="{00000000-E541-4FBF-BFD5-BF39676E428F}"/>
            </c:ext>
          </c:extLst>
        </c:ser>
        <c:ser>
          <c:idx val="1"/>
          <c:order val="1"/>
          <c:tx>
            <c:strRef>
              <c:f>GràficA6!$C$34</c:f>
              <c:strCache>
                <c:ptCount val="1"/>
                <c:pt idx="0">
                  <c:v>Variació anual</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GràficA6!$A$35:$A$43</c:f>
              <c:strCache>
                <c:ptCount val="9"/>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pt idx="8">
                  <c:v>SOA</c:v>
                </c:pt>
              </c:strCache>
            </c:strRef>
          </c:cat>
          <c:val>
            <c:numRef>
              <c:f>GràficA6!$C$35:$C$43</c:f>
              <c:numCache>
                <c:formatCode>#,##0.0</c:formatCode>
                <c:ptCount val="9"/>
                <c:pt idx="0">
                  <c:v>36.683417085427131</c:v>
                </c:pt>
                <c:pt idx="1">
                  <c:v>14.358974358974358</c:v>
                </c:pt>
                <c:pt idx="2">
                  <c:v>14.736842105263156</c:v>
                </c:pt>
                <c:pt idx="3">
                  <c:v>27.842265579978598</c:v>
                </c:pt>
                <c:pt idx="4">
                  <c:v>52.208305866842451</c:v>
                </c:pt>
                <c:pt idx="5">
                  <c:v>28.624252311038607</c:v>
                </c:pt>
                <c:pt idx="6">
                  <c:v>20.363255326580511</c:v>
                </c:pt>
                <c:pt idx="7">
                  <c:v>19.773554387383744</c:v>
                </c:pt>
                <c:pt idx="8">
                  <c:v>12.009419152276294</c:v>
                </c:pt>
              </c:numCache>
            </c:numRef>
          </c:val>
          <c:extLst>
            <c:ext xmlns:c16="http://schemas.microsoft.com/office/drawing/2014/chart" uri="{C3380CC4-5D6E-409C-BE32-E72D297353CC}">
              <c16:uniqueId val="{00000001-E541-4FBF-BFD5-BF39676E428F}"/>
            </c:ext>
          </c:extLst>
        </c:ser>
        <c:dLbls>
          <c:showLegendKey val="0"/>
          <c:showVal val="0"/>
          <c:showCatName val="0"/>
          <c:showSerName val="0"/>
          <c:showPercent val="0"/>
          <c:showBubbleSize val="0"/>
        </c:dLbls>
        <c:gapWidth val="80"/>
        <c:axId val="175001984"/>
        <c:axId val="175003520"/>
      </c:barChart>
      <c:catAx>
        <c:axId val="17500198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5003520"/>
        <c:crosses val="autoZero"/>
        <c:auto val="1"/>
        <c:lblAlgn val="ctr"/>
        <c:lblOffset val="100"/>
        <c:tickLblSkip val="1"/>
        <c:tickMarkSkip val="1"/>
        <c:noMultiLvlLbl val="0"/>
      </c:catAx>
      <c:valAx>
        <c:axId val="175003520"/>
        <c:scaling>
          <c:orientation val="minMax"/>
        </c:scaling>
        <c:delete val="0"/>
        <c:axPos val="l"/>
        <c:majorGridlines>
          <c:spPr>
            <a:ln w="3175">
              <a:solidFill>
                <a:schemeClr val="bg1">
                  <a:lumMod val="85000"/>
                </a:schemeClr>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396226910315455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75001984"/>
        <c:crosses val="autoZero"/>
        <c:crossBetween val="between"/>
      </c:valAx>
      <c:spPr>
        <a:noFill/>
        <a:ln w="12700">
          <a:noFill/>
          <a:prstDash val="solid"/>
        </a:ln>
      </c:spPr>
    </c:plotArea>
    <c:legend>
      <c:legendPos val="r"/>
      <c:layout>
        <c:manualLayout>
          <c:xMode val="edge"/>
          <c:yMode val="edge"/>
          <c:x val="0.62070566388115134"/>
          <c:y val="0.94339622641509435"/>
          <c:w val="0.37372330547818011"/>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95250</xdr:rowOff>
    </xdr:from>
    <xdr:to>
      <xdr:col>2</xdr:col>
      <xdr:colOff>1828800</xdr:colOff>
      <xdr:row>4</xdr:row>
      <xdr:rowOff>66675</xdr:rowOff>
    </xdr:to>
    <xdr:pic>
      <xdr:nvPicPr>
        <xdr:cNvPr id="9729048" name="Picture 3" descr="escutCCBL200">
          <a:extLst>
            <a:ext uri="{FF2B5EF4-FFF2-40B4-BE49-F238E27FC236}">
              <a16:creationId xmlns:a16="http://schemas.microsoft.com/office/drawing/2014/main" id="{48468023-FF5C-4FA2-BC26-D2E604A5D3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5785"/>
        <a:stretch>
          <a:fillRect/>
        </a:stretch>
      </xdr:blipFill>
      <xdr:spPr bwMode="auto">
        <a:xfrm>
          <a:off x="0" y="95250"/>
          <a:ext cx="2705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2057400</xdr:colOff>
      <xdr:row>1</xdr:row>
      <xdr:rowOff>47625</xdr:rowOff>
    </xdr:from>
    <xdr:to>
      <xdr:col>2</xdr:col>
      <xdr:colOff>3829050</xdr:colOff>
      <xdr:row>4</xdr:row>
      <xdr:rowOff>76200</xdr:rowOff>
    </xdr:to>
    <xdr:pic>
      <xdr:nvPicPr>
        <xdr:cNvPr id="9729049" name="Picture 5">
          <a:extLst>
            <a:ext uri="{FF2B5EF4-FFF2-40B4-BE49-F238E27FC236}">
              <a16:creationId xmlns:a16="http://schemas.microsoft.com/office/drawing/2014/main" id="{E73B0DC1-7111-47C3-B0E6-565D240950D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33700" y="209550"/>
          <a:ext cx="17716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3971925</xdr:colOff>
      <xdr:row>0</xdr:row>
      <xdr:rowOff>0</xdr:rowOff>
    </xdr:from>
    <xdr:to>
      <xdr:col>3</xdr:col>
      <xdr:colOff>0</xdr:colOff>
      <xdr:row>4</xdr:row>
      <xdr:rowOff>142875</xdr:rowOff>
    </xdr:to>
    <xdr:pic>
      <xdr:nvPicPr>
        <xdr:cNvPr id="9729050" name="Picture 6" descr="logoOC-BLcolor-lateral_72">
          <a:extLst>
            <a:ext uri="{FF2B5EF4-FFF2-40B4-BE49-F238E27FC236}">
              <a16:creationId xmlns:a16="http://schemas.microsoft.com/office/drawing/2014/main" id="{E1371FB9-338A-4A74-ACD4-5C52F475AFB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t="14537" b="14537"/>
        <a:stretch>
          <a:fillRect/>
        </a:stretch>
      </xdr:blipFill>
      <xdr:spPr bwMode="auto">
        <a:xfrm>
          <a:off x="4848225" y="0"/>
          <a:ext cx="24193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4116" name="Gráfico 1">
          <a:extLst>
            <a:ext uri="{FF2B5EF4-FFF2-40B4-BE49-F238E27FC236}">
              <a16:creationId xmlns:a16="http://schemas.microsoft.com/office/drawing/2014/main" id="{C22607C5-576C-459A-B172-F128F171E5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7193" name="Gráfico 1">
          <a:extLst>
            <a:ext uri="{FF2B5EF4-FFF2-40B4-BE49-F238E27FC236}">
              <a16:creationId xmlns:a16="http://schemas.microsoft.com/office/drawing/2014/main" id="{940E58E8-779D-4F72-A894-04DD802825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6164" name="Gráfico 1">
          <a:extLst>
            <a:ext uri="{FF2B5EF4-FFF2-40B4-BE49-F238E27FC236}">
              <a16:creationId xmlns:a16="http://schemas.microsoft.com/office/drawing/2014/main" id="{9CBAA1B9-AB87-4D16-B961-4673158FBD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8212" name="Gráfico 1">
          <a:extLst>
            <a:ext uri="{FF2B5EF4-FFF2-40B4-BE49-F238E27FC236}">
              <a16:creationId xmlns:a16="http://schemas.microsoft.com/office/drawing/2014/main" id="{4564778F-5DE6-4365-B4DC-C4D50F688C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18996" name="Gráfico 1">
          <a:extLst>
            <a:ext uri="{FF2B5EF4-FFF2-40B4-BE49-F238E27FC236}">
              <a16:creationId xmlns:a16="http://schemas.microsoft.com/office/drawing/2014/main" id="{14B5852F-D46B-4C47-8E9F-73C8AE8902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1044" name="Gráfico 1">
          <a:extLst>
            <a:ext uri="{FF2B5EF4-FFF2-40B4-BE49-F238E27FC236}">
              <a16:creationId xmlns:a16="http://schemas.microsoft.com/office/drawing/2014/main" id="{C28B75A7-A990-46C9-9E67-4EB78BFAAF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45620" name="Gráfico 1">
          <a:extLst>
            <a:ext uri="{FF2B5EF4-FFF2-40B4-BE49-F238E27FC236}">
              <a16:creationId xmlns:a16="http://schemas.microsoft.com/office/drawing/2014/main" id="{7219F587-4C5E-4D53-9A7F-5B2458A71C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2308" name="Gráfico 1">
          <a:extLst>
            <a:ext uri="{FF2B5EF4-FFF2-40B4-BE49-F238E27FC236}">
              <a16:creationId xmlns:a16="http://schemas.microsoft.com/office/drawing/2014/main" id="{1292B5F3-CAF4-4293-94C1-11F090B24E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3332" name="Gráfico 1">
          <a:extLst>
            <a:ext uri="{FF2B5EF4-FFF2-40B4-BE49-F238E27FC236}">
              <a16:creationId xmlns:a16="http://schemas.microsoft.com/office/drawing/2014/main" id="{E6D013FB-8D11-46FA-AD93-9174D2F71D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4356" name="Gráfico 1">
          <a:extLst>
            <a:ext uri="{FF2B5EF4-FFF2-40B4-BE49-F238E27FC236}">
              <a16:creationId xmlns:a16="http://schemas.microsoft.com/office/drawing/2014/main" id="{B4D33203-34B7-4F38-8B03-B975ED7F6C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44</xdr:row>
      <xdr:rowOff>28575</xdr:rowOff>
    </xdr:from>
    <xdr:to>
      <xdr:col>10</xdr:col>
      <xdr:colOff>0</xdr:colOff>
      <xdr:row>57</xdr:row>
      <xdr:rowOff>133350</xdr:rowOff>
    </xdr:to>
    <xdr:sp macro="" textlink="">
      <xdr:nvSpPr>
        <xdr:cNvPr id="2056" name="Text Box 8">
          <a:extLst>
            <a:ext uri="{FF2B5EF4-FFF2-40B4-BE49-F238E27FC236}">
              <a16:creationId xmlns:a16="http://schemas.microsoft.com/office/drawing/2014/main" id="{DAB643BC-89EC-49DD-88B3-E87E4A4EEC64}"/>
            </a:ext>
          </a:extLst>
        </xdr:cNvPr>
        <xdr:cNvSpPr txBox="1">
          <a:spLocks noChangeArrowheads="1"/>
        </xdr:cNvSpPr>
      </xdr:nvSpPr>
      <xdr:spPr bwMode="auto">
        <a:xfrm>
          <a:off x="323850" y="7667625"/>
          <a:ext cx="9991725" cy="22098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0000" tIns="180000" rIns="180000" bIns="180000" anchor="t" upright="1"/>
        <a:lstStyle/>
        <a:p>
          <a:pPr algn="l" rtl="0">
            <a:defRPr sz="1000"/>
          </a:pPr>
          <a:r>
            <a:rPr lang="es-ES" sz="1000" b="1" i="0" u="none" strike="noStrike" baseline="0">
              <a:solidFill>
                <a:srgbClr val="00008F"/>
              </a:solidFill>
              <a:latin typeface="GarmdITC BkCn BT"/>
            </a:rPr>
            <a:t>Les dades del Règim General de la Seguretat Social d’aquest trimestre no inclouen ni el Sistema Especial Agrari ni el Sistema Especial de Treballadors de la Llar, integrats recentment:</a:t>
          </a: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t>
          </a:r>
        </a:p>
        <a:p>
          <a:pPr algn="l" rtl="0">
            <a:defRPr sz="1000"/>
          </a:pP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Amb efectes d’1 de gener de 2012, els treballadors per compte aliè del Règim especial agrari i els empresaris per als quals presten serveis, s’han integrat en el Règim General de la Seguretat Social mitjançant la creació d’un Sistema Especial, segons disposa la Llei 28/2011, de 22 de setembre.</a:t>
          </a:r>
        </a:p>
        <a:p>
          <a:pPr algn="l" rtl="0">
            <a:defRPr sz="1000"/>
          </a:pPr>
          <a:r>
            <a:rPr lang="es-ES" sz="1000" b="0" i="0" u="none" strike="noStrike" baseline="0">
              <a:solidFill>
                <a:srgbClr val="00008F"/>
              </a:solidFill>
              <a:latin typeface="GarmdITC BkCn BT"/>
            </a:rPr>
            <a:t> </a:t>
          </a:r>
        </a:p>
        <a:p>
          <a:pPr algn="l" rtl="0">
            <a:defRPr sz="1000"/>
          </a:pPr>
          <a:endParaRPr lang="es-ES" sz="1000" b="0" i="0" u="none" strike="noStrike" baseline="0">
            <a:solidFill>
              <a:srgbClr val="00008F"/>
            </a:solidFill>
            <a:latin typeface="GarmdITC BkCn BT"/>
          </a:endParaRPr>
        </a:p>
        <a:p>
          <a:pPr algn="l" rtl="0">
            <a:lnSpc>
              <a:spcPts val="1100"/>
            </a:lnSpc>
            <a:defRPr sz="1000"/>
          </a:pPr>
          <a:r>
            <a:rPr lang="es-ES" sz="1000" b="0" i="0" u="none" strike="noStrike" baseline="0">
              <a:solidFill>
                <a:srgbClr val="00008F"/>
              </a:solidFill>
              <a:latin typeface="GarmdITC BkCn BT"/>
            </a:rPr>
            <a:t>- Amb efectes d’1 de gener de 2012, el Règim Especial de Treballadors de la Llar queda integrat en el Règim General de la Seguretat Social mitjançant la creació del Sistema Especial de Treballadors de la Llar, segons la disposició addicional 39 de la Llei 27/2011, d’1 d’agost, sobre actualització, adequació i modernització del sistema de Seguretat Social. El Reial decret 1620/2011, de 14 de novembre, regula la relació laboral de caràcter especial del servei de la llar familiar.</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6404" name="Gráfico 1">
          <a:extLst>
            <a:ext uri="{FF2B5EF4-FFF2-40B4-BE49-F238E27FC236}">
              <a16:creationId xmlns:a16="http://schemas.microsoft.com/office/drawing/2014/main" id="{03DEA6D7-5060-4C32-B137-64C6539490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44</xdr:row>
      <xdr:rowOff>38100</xdr:rowOff>
    </xdr:from>
    <xdr:to>
      <xdr:col>12</xdr:col>
      <xdr:colOff>657225</xdr:colOff>
      <xdr:row>57</xdr:row>
      <xdr:rowOff>142875</xdr:rowOff>
    </xdr:to>
    <xdr:sp macro="" textlink="">
      <xdr:nvSpPr>
        <xdr:cNvPr id="43009" name="Text Box 1">
          <a:extLst>
            <a:ext uri="{FF2B5EF4-FFF2-40B4-BE49-F238E27FC236}">
              <a16:creationId xmlns:a16="http://schemas.microsoft.com/office/drawing/2014/main" id="{97CC3E80-C9AB-4ADB-BA73-04DB7CBF4147}"/>
            </a:ext>
          </a:extLst>
        </xdr:cNvPr>
        <xdr:cNvSpPr txBox="1">
          <a:spLocks noChangeArrowheads="1"/>
        </xdr:cNvSpPr>
      </xdr:nvSpPr>
      <xdr:spPr bwMode="auto">
        <a:xfrm>
          <a:off x="323850" y="7667625"/>
          <a:ext cx="9991725" cy="22098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0000" tIns="180000" rIns="180000" bIns="180000" anchor="t" upright="1"/>
        <a:lstStyle/>
        <a:p>
          <a:pPr algn="l" rtl="0">
            <a:defRPr sz="1000"/>
          </a:pPr>
          <a:r>
            <a:rPr lang="es-ES" sz="1000" b="1" i="0" u="none" strike="noStrike" baseline="0">
              <a:solidFill>
                <a:srgbClr val="00008F"/>
              </a:solidFill>
              <a:latin typeface="GarmdITC BkCn BT"/>
            </a:rPr>
            <a:t>Les dades del Règim General de la Seguretat Social d’aquest trimestre no inclouen ni el Sistema Especial Agrari ni el Sistema Especial de Treballadors de la Llar, integrats recentment:</a:t>
          </a: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t>
          </a:r>
        </a:p>
        <a:p>
          <a:pPr algn="l" rtl="0">
            <a:defRPr sz="1000"/>
          </a:pP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Amb efectes d’1 de gener de 2012, els treballadors per compte aliè del Règim especial agrari i els empresaris per als quals presten serveis, s’han integrat en el Règim General de la Seguretat Social mitjançant la creació d’un Sistema Especial, segons disposa la Llei 28/2011, de 22 de setembre.</a:t>
          </a:r>
        </a:p>
        <a:p>
          <a:pPr algn="l" rtl="0">
            <a:defRPr sz="1000"/>
          </a:pPr>
          <a:r>
            <a:rPr lang="es-ES" sz="1000" b="0" i="0" u="none" strike="noStrike" baseline="0">
              <a:solidFill>
                <a:srgbClr val="00008F"/>
              </a:solidFill>
              <a:latin typeface="GarmdITC BkCn BT"/>
            </a:rPr>
            <a:t> </a:t>
          </a:r>
        </a:p>
        <a:p>
          <a:pPr algn="l" rtl="0">
            <a:defRPr sz="1000"/>
          </a:pP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Amb efectes d’1 de gener de 2012, el Règim Especial de Treballadors de la Llar queda integrat en el Règim General de la Seguretat Social mitjançant la creació del Sistema Especial de Treballadors de la Llar, segons la disposició addicional 39 de la Llei 27/2011, d’1 d’agost, sobre actualització, adequació i modernització del sistema de Seguretat Social. El Reial decret 1620/2011, de 14 de novembre, regula la relació laboral de caràcter especial del servei de la llar familiar.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4660" name="Gráfico 1">
          <a:extLst>
            <a:ext uri="{FF2B5EF4-FFF2-40B4-BE49-F238E27FC236}">
              <a16:creationId xmlns:a16="http://schemas.microsoft.com/office/drawing/2014/main" id="{89049C69-D1AE-4CFA-AE16-737B3E6F5E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5684" name="Gráfico 1">
          <a:extLst>
            <a:ext uri="{FF2B5EF4-FFF2-40B4-BE49-F238E27FC236}">
              <a16:creationId xmlns:a16="http://schemas.microsoft.com/office/drawing/2014/main" id="{2B38D857-B7CB-48AA-9ADA-B8C2DB2903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55</xdr:row>
      <xdr:rowOff>0</xdr:rowOff>
    </xdr:from>
    <xdr:to>
      <xdr:col>4</xdr:col>
      <xdr:colOff>647700</xdr:colOff>
      <xdr:row>66</xdr:row>
      <xdr:rowOff>76200</xdr:rowOff>
    </xdr:to>
    <xdr:pic>
      <xdr:nvPicPr>
        <xdr:cNvPr id="40501" name="Picture 1">
          <a:extLst>
            <a:ext uri="{FF2B5EF4-FFF2-40B4-BE49-F238E27FC236}">
              <a16:creationId xmlns:a16="http://schemas.microsoft.com/office/drawing/2014/main" id="{B398E2F3-4734-4192-BA70-B13578BD71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4067175"/>
          <a:ext cx="4019550" cy="1857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636" name="Gráfico 1">
          <a:extLst>
            <a:ext uri="{FF2B5EF4-FFF2-40B4-BE49-F238E27FC236}">
              <a16:creationId xmlns:a16="http://schemas.microsoft.com/office/drawing/2014/main" id="{5F6C116D-5774-475B-9801-76E34C24D9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5140" name="Gráfico 1">
          <a:extLst>
            <a:ext uri="{FF2B5EF4-FFF2-40B4-BE49-F238E27FC236}">
              <a16:creationId xmlns:a16="http://schemas.microsoft.com/office/drawing/2014/main" id="{7AB2C065-3CFE-41FC-8D6B-8B461DF9BC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3092" name="Gráfico 1">
          <a:extLst>
            <a:ext uri="{FF2B5EF4-FFF2-40B4-BE49-F238E27FC236}">
              <a16:creationId xmlns:a16="http://schemas.microsoft.com/office/drawing/2014/main" id="{B94A771C-0640-4847-A22A-64BF601FDD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lbaixllobregat.cat/sites/default/files/arxius-OCBL/Infominut4T2019.pdf" TargetMode="External"/><Relationship Id="rId1" Type="http://schemas.openxmlformats.org/officeDocument/2006/relationships/hyperlink" Target="http://arxius.elbaixllobregat.cat/web/analisi/pdf/Glossaritrimestral.pd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D80"/>
  <sheetViews>
    <sheetView topLeftCell="A28" zoomScaleNormal="100" workbookViewId="0">
      <selection activeCell="E46" sqref="E46"/>
    </sheetView>
  </sheetViews>
  <sheetFormatPr baseColWidth="10" defaultColWidth="12" defaultRowHeight="12.75" x14ac:dyDescent="0.2"/>
  <cols>
    <col min="1" max="1" width="4.83203125" style="6" customWidth="1"/>
    <col min="2" max="2" width="10.5" style="6" customWidth="1"/>
    <col min="3" max="3" width="111.83203125" style="6" customWidth="1"/>
    <col min="4" max="4" width="61.33203125" style="6" bestFit="1" customWidth="1"/>
    <col min="5" max="16384" width="12" style="6"/>
  </cols>
  <sheetData>
    <row r="1" spans="1:4" s="4" customFormat="1" x14ac:dyDescent="0.2"/>
    <row r="2" spans="1:4" s="4" customFormat="1" x14ac:dyDescent="0.2"/>
    <row r="3" spans="1:4" s="4" customFormat="1" x14ac:dyDescent="0.2"/>
    <row r="4" spans="1:4" s="4" customFormat="1" x14ac:dyDescent="0.2"/>
    <row r="5" spans="1:4" s="4" customFormat="1" x14ac:dyDescent="0.2"/>
    <row r="6" spans="1:4" s="4" customFormat="1" x14ac:dyDescent="0.2"/>
    <row r="7" spans="1:4" ht="23.25" x14ac:dyDescent="0.35">
      <c r="A7" s="2" t="s">
        <v>0</v>
      </c>
      <c r="C7" s="5"/>
      <c r="D7" s="5"/>
    </row>
    <row r="8" spans="1:4" ht="24" thickBot="1" x14ac:dyDescent="0.4">
      <c r="A8" s="3" t="s">
        <v>408</v>
      </c>
      <c r="B8" s="7"/>
      <c r="C8" s="10"/>
    </row>
    <row r="9" spans="1:4" x14ac:dyDescent="0.2">
      <c r="A9" s="5"/>
    </row>
    <row r="10" spans="1:4" ht="15.75" x14ac:dyDescent="0.25">
      <c r="A10" s="8" t="s">
        <v>32</v>
      </c>
      <c r="D10" s="13"/>
    </row>
    <row r="11" spans="1:4" x14ac:dyDescent="0.2">
      <c r="A11" s="12" t="s">
        <v>122</v>
      </c>
      <c r="B11" s="17"/>
      <c r="C11" s="1"/>
      <c r="D11" s="13"/>
    </row>
    <row r="12" spans="1:4" x14ac:dyDescent="0.2">
      <c r="A12" s="9" t="s">
        <v>264</v>
      </c>
      <c r="B12" s="17"/>
      <c r="C12" s="1"/>
      <c r="D12" s="13"/>
    </row>
    <row r="13" spans="1:4" x14ac:dyDescent="0.2">
      <c r="A13" s="12" t="s">
        <v>29</v>
      </c>
      <c r="B13" s="17"/>
      <c r="D13" s="13"/>
    </row>
    <row r="14" spans="1:4" x14ac:dyDescent="0.2">
      <c r="A14" s="12" t="s">
        <v>30</v>
      </c>
      <c r="B14" s="17"/>
    </row>
    <row r="15" spans="1:4" x14ac:dyDescent="0.2">
      <c r="A15" s="12" t="s">
        <v>31</v>
      </c>
      <c r="B15" s="17"/>
    </row>
    <row r="16" spans="1:4" x14ac:dyDescent="0.2">
      <c r="A16" s="5"/>
      <c r="C16" s="11" t="s">
        <v>265</v>
      </c>
      <c r="D16" s="1"/>
    </row>
    <row r="17" spans="1:4" ht="15.75" x14ac:dyDescent="0.25">
      <c r="A17" s="8" t="s">
        <v>3</v>
      </c>
      <c r="D17" s="1"/>
    </row>
    <row r="18" spans="1:4" x14ac:dyDescent="0.2">
      <c r="A18" s="5" t="s">
        <v>101</v>
      </c>
      <c r="D18" s="1"/>
    </row>
    <row r="19" spans="1:4" x14ac:dyDescent="0.2">
      <c r="B19" s="12" t="s">
        <v>172</v>
      </c>
      <c r="C19" s="6" t="s">
        <v>20</v>
      </c>
    </row>
    <row r="20" spans="1:4" x14ac:dyDescent="0.2">
      <c r="B20" s="12" t="s">
        <v>173</v>
      </c>
      <c r="C20" s="6" t="s">
        <v>21</v>
      </c>
    </row>
    <row r="21" spans="1:4" x14ac:dyDescent="0.2">
      <c r="B21" s="12" t="s">
        <v>174</v>
      </c>
      <c r="C21" s="6" t="s">
        <v>22</v>
      </c>
    </row>
    <row r="22" spans="1:4" x14ac:dyDescent="0.2">
      <c r="B22" s="12" t="s">
        <v>175</v>
      </c>
      <c r="C22" s="6" t="s">
        <v>48</v>
      </c>
    </row>
    <row r="23" spans="1:4" x14ac:dyDescent="0.2">
      <c r="A23" s="5" t="s">
        <v>102</v>
      </c>
    </row>
    <row r="24" spans="1:4" x14ac:dyDescent="0.2">
      <c r="B24" s="12" t="s">
        <v>176</v>
      </c>
      <c r="C24" s="6" t="s">
        <v>23</v>
      </c>
      <c r="D24" s="1"/>
    </row>
    <row r="25" spans="1:4" x14ac:dyDescent="0.2">
      <c r="B25" s="12" t="s">
        <v>177</v>
      </c>
      <c r="C25" s="6" t="s">
        <v>24</v>
      </c>
    </row>
    <row r="26" spans="1:4" x14ac:dyDescent="0.2">
      <c r="A26" s="5"/>
      <c r="B26" s="12" t="s">
        <v>178</v>
      </c>
      <c r="C26" s="6" t="s">
        <v>103</v>
      </c>
    </row>
    <row r="27" spans="1:4" x14ac:dyDescent="0.2">
      <c r="B27" s="12" t="s">
        <v>179</v>
      </c>
      <c r="C27" s="6" t="s">
        <v>104</v>
      </c>
    </row>
    <row r="28" spans="1:4" x14ac:dyDescent="0.2">
      <c r="B28" s="12" t="s">
        <v>180</v>
      </c>
      <c r="C28" s="6" t="s">
        <v>26</v>
      </c>
    </row>
    <row r="29" spans="1:4" x14ac:dyDescent="0.2">
      <c r="B29" s="12" t="s">
        <v>181</v>
      </c>
      <c r="C29" s="6" t="s">
        <v>27</v>
      </c>
      <c r="D29" s="1"/>
    </row>
    <row r="30" spans="1:4" x14ac:dyDescent="0.2">
      <c r="B30" s="12" t="s">
        <v>182</v>
      </c>
      <c r="C30" s="6" t="s">
        <v>327</v>
      </c>
      <c r="D30" s="1"/>
    </row>
    <row r="31" spans="1:4" x14ac:dyDescent="0.2">
      <c r="B31" s="12" t="s">
        <v>286</v>
      </c>
      <c r="C31" s="6" t="s">
        <v>328</v>
      </c>
      <c r="D31" s="1"/>
    </row>
    <row r="32" spans="1:4" x14ac:dyDescent="0.2">
      <c r="B32" s="12" t="s">
        <v>324</v>
      </c>
      <c r="C32" s="6" t="s">
        <v>329</v>
      </c>
      <c r="D32" s="1"/>
    </row>
    <row r="33" spans="1:4" x14ac:dyDescent="0.2">
      <c r="B33" s="12" t="s">
        <v>325</v>
      </c>
      <c r="C33" s="6" t="s">
        <v>330</v>
      </c>
      <c r="D33" s="1"/>
    </row>
    <row r="34" spans="1:4" x14ac:dyDescent="0.2">
      <c r="B34" s="12"/>
      <c r="C34" s="18"/>
      <c r="D34" s="1"/>
    </row>
    <row r="35" spans="1:4" x14ac:dyDescent="0.2">
      <c r="A35" s="5" t="s">
        <v>105</v>
      </c>
      <c r="D35" s="1"/>
    </row>
    <row r="36" spans="1:4" x14ac:dyDescent="0.2">
      <c r="B36" s="12" t="s">
        <v>331</v>
      </c>
      <c r="C36" s="6" t="s">
        <v>33</v>
      </c>
      <c r="D36" s="1"/>
    </row>
    <row r="37" spans="1:4" x14ac:dyDescent="0.2">
      <c r="A37" s="5" t="s">
        <v>287</v>
      </c>
      <c r="D37" s="1"/>
    </row>
    <row r="38" spans="1:4" x14ac:dyDescent="0.2">
      <c r="B38" s="12" t="s">
        <v>183</v>
      </c>
      <c r="C38" s="6" t="s">
        <v>25</v>
      </c>
      <c r="D38" s="1"/>
    </row>
    <row r="39" spans="1:4" x14ac:dyDescent="0.2">
      <c r="B39" s="12" t="s">
        <v>332</v>
      </c>
      <c r="C39" s="18" t="s">
        <v>288</v>
      </c>
      <c r="D39" s="1"/>
    </row>
    <row r="40" spans="1:4" x14ac:dyDescent="0.2">
      <c r="A40" s="13"/>
    </row>
    <row r="41" spans="1:4" ht="15.75" x14ac:dyDescent="0.25">
      <c r="A41" s="8" t="s">
        <v>1</v>
      </c>
    </row>
    <row r="42" spans="1:4" x14ac:dyDescent="0.2">
      <c r="A42" s="5" t="s">
        <v>11</v>
      </c>
    </row>
    <row r="43" spans="1:4" x14ac:dyDescent="0.2">
      <c r="B43" s="12" t="s">
        <v>252</v>
      </c>
      <c r="C43" s="6" t="s">
        <v>4</v>
      </c>
    </row>
    <row r="44" spans="1:4" x14ac:dyDescent="0.2">
      <c r="A44" s="5" t="s">
        <v>12</v>
      </c>
      <c r="D44" s="1"/>
    </row>
    <row r="45" spans="1:4" x14ac:dyDescent="0.2">
      <c r="B45" s="12" t="s">
        <v>184</v>
      </c>
      <c r="C45" s="6" t="s">
        <v>345</v>
      </c>
      <c r="D45" s="13"/>
    </row>
    <row r="46" spans="1:4" x14ac:dyDescent="0.2">
      <c r="B46" s="12" t="s">
        <v>185</v>
      </c>
      <c r="C46" s="6" t="s">
        <v>261</v>
      </c>
      <c r="D46" s="1"/>
    </row>
    <row r="47" spans="1:4" x14ac:dyDescent="0.2">
      <c r="B47" s="12" t="s">
        <v>186</v>
      </c>
      <c r="C47" s="6" t="s">
        <v>262</v>
      </c>
      <c r="D47" s="1"/>
    </row>
    <row r="48" spans="1:4" x14ac:dyDescent="0.2">
      <c r="B48" s="12" t="s">
        <v>187</v>
      </c>
      <c r="C48" s="6" t="s">
        <v>5</v>
      </c>
      <c r="D48" s="1"/>
    </row>
    <row r="49" spans="1:4" x14ac:dyDescent="0.2">
      <c r="B49" s="12" t="s">
        <v>188</v>
      </c>
      <c r="C49" s="6" t="s">
        <v>7</v>
      </c>
      <c r="D49" s="1"/>
    </row>
    <row r="50" spans="1:4" x14ac:dyDescent="0.2">
      <c r="B50" s="12" t="s">
        <v>189</v>
      </c>
      <c r="C50" s="6" t="s">
        <v>6</v>
      </c>
      <c r="D50" s="1"/>
    </row>
    <row r="51" spans="1:4" x14ac:dyDescent="0.2">
      <c r="B51" s="12" t="s">
        <v>191</v>
      </c>
      <c r="C51" s="6" t="s">
        <v>148</v>
      </c>
      <c r="D51" s="1"/>
    </row>
    <row r="52" spans="1:4" x14ac:dyDescent="0.2">
      <c r="A52" s="5" t="s">
        <v>13</v>
      </c>
      <c r="D52" s="1"/>
    </row>
    <row r="53" spans="1:4" x14ac:dyDescent="0.2">
      <c r="B53" s="12" t="s">
        <v>190</v>
      </c>
      <c r="C53" s="6" t="s">
        <v>28</v>
      </c>
      <c r="D53" s="1"/>
    </row>
    <row r="54" spans="1:4" x14ac:dyDescent="0.2">
      <c r="B54" s="12" t="s">
        <v>192</v>
      </c>
      <c r="C54" s="6" t="s">
        <v>8</v>
      </c>
      <c r="D54" s="1"/>
    </row>
    <row r="55" spans="1:4" x14ac:dyDescent="0.2">
      <c r="A55" s="5" t="s">
        <v>307</v>
      </c>
      <c r="D55" s="1"/>
    </row>
    <row r="56" spans="1:4" x14ac:dyDescent="0.2">
      <c r="B56" s="12" t="s">
        <v>193</v>
      </c>
      <c r="C56" s="6" t="s">
        <v>160</v>
      </c>
      <c r="D56" s="1"/>
    </row>
    <row r="57" spans="1:4" x14ac:dyDescent="0.2">
      <c r="B57" s="12" t="s">
        <v>194</v>
      </c>
      <c r="C57" s="6" t="s">
        <v>9</v>
      </c>
      <c r="D57" s="1"/>
    </row>
    <row r="58" spans="1:4" x14ac:dyDescent="0.2">
      <c r="B58" s="12" t="s">
        <v>195</v>
      </c>
      <c r="C58" s="6" t="s">
        <v>10</v>
      </c>
      <c r="D58" s="1"/>
    </row>
    <row r="59" spans="1:4" x14ac:dyDescent="0.2">
      <c r="B59" s="12" t="s">
        <v>289</v>
      </c>
      <c r="C59" s="4" t="s">
        <v>452</v>
      </c>
      <c r="D59" s="1"/>
    </row>
    <row r="60" spans="1:4" x14ac:dyDescent="0.2">
      <c r="A60" s="5" t="s">
        <v>287</v>
      </c>
      <c r="D60" s="1"/>
    </row>
    <row r="61" spans="1:4" x14ac:dyDescent="0.2">
      <c r="B61" s="12" t="s">
        <v>196</v>
      </c>
      <c r="C61" s="6" t="s">
        <v>346</v>
      </c>
      <c r="D61" s="1"/>
    </row>
    <row r="62" spans="1:4" x14ac:dyDescent="0.2">
      <c r="B62" s="12" t="s">
        <v>197</v>
      </c>
      <c r="C62" s="6" t="s">
        <v>347</v>
      </c>
      <c r="D62" s="1"/>
    </row>
    <row r="63" spans="1:4" x14ac:dyDescent="0.2">
      <c r="B63" s="12" t="s">
        <v>310</v>
      </c>
      <c r="C63" s="4" t="s">
        <v>453</v>
      </c>
      <c r="D63" s="1"/>
    </row>
    <row r="64" spans="1:4" x14ac:dyDescent="0.2">
      <c r="B64" s="12" t="s">
        <v>308</v>
      </c>
      <c r="C64" s="18" t="s">
        <v>290</v>
      </c>
      <c r="D64" s="1"/>
    </row>
    <row r="65" spans="1:4" x14ac:dyDescent="0.2">
      <c r="A65" s="13"/>
      <c r="D65" s="1"/>
    </row>
    <row r="66" spans="1:4" ht="15.75" x14ac:dyDescent="0.25">
      <c r="A66" s="8" t="s">
        <v>2</v>
      </c>
      <c r="D66" s="1"/>
    </row>
    <row r="67" spans="1:4" x14ac:dyDescent="0.2">
      <c r="A67" s="5" t="s">
        <v>16</v>
      </c>
      <c r="D67" s="1"/>
    </row>
    <row r="68" spans="1:4" x14ac:dyDescent="0.2">
      <c r="B68" s="12" t="s">
        <v>199</v>
      </c>
      <c r="C68" s="6" t="s">
        <v>14</v>
      </c>
      <c r="D68" s="13"/>
    </row>
    <row r="69" spans="1:4" x14ac:dyDescent="0.2">
      <c r="A69" s="5" t="s">
        <v>202</v>
      </c>
      <c r="D69" s="13"/>
    </row>
    <row r="70" spans="1:4" x14ac:dyDescent="0.2">
      <c r="B70" s="12" t="s">
        <v>200</v>
      </c>
      <c r="C70" s="6" t="s">
        <v>211</v>
      </c>
      <c r="D70" s="13"/>
    </row>
    <row r="71" spans="1:4" x14ac:dyDescent="0.2">
      <c r="B71" s="12" t="s">
        <v>201</v>
      </c>
      <c r="C71" s="6" t="s">
        <v>210</v>
      </c>
      <c r="D71" s="13"/>
    </row>
    <row r="72" spans="1:4" x14ac:dyDescent="0.2">
      <c r="B72" s="12" t="s">
        <v>212</v>
      </c>
      <c r="C72" s="6" t="s">
        <v>18</v>
      </c>
      <c r="D72" s="13"/>
    </row>
    <row r="73" spans="1:4" x14ac:dyDescent="0.2">
      <c r="B73" s="12" t="s">
        <v>213</v>
      </c>
      <c r="C73" s="6" t="s">
        <v>19</v>
      </c>
      <c r="D73" s="13"/>
    </row>
    <row r="74" spans="1:4" x14ac:dyDescent="0.2">
      <c r="A74" s="5" t="s">
        <v>17</v>
      </c>
      <c r="D74" s="1"/>
    </row>
    <row r="75" spans="1:4" x14ac:dyDescent="0.2">
      <c r="B75" s="12" t="s">
        <v>215</v>
      </c>
      <c r="C75" s="6" t="s">
        <v>15</v>
      </c>
      <c r="D75" s="1"/>
    </row>
    <row r="76" spans="1:4" x14ac:dyDescent="0.2">
      <c r="B76" s="12" t="s">
        <v>246</v>
      </c>
      <c r="C76" s="6" t="s">
        <v>247</v>
      </c>
      <c r="D76" s="14"/>
    </row>
    <row r="77" spans="1:4" x14ac:dyDescent="0.2">
      <c r="A77" s="5" t="s">
        <v>287</v>
      </c>
      <c r="D77" s="13"/>
    </row>
    <row r="78" spans="1:4" x14ac:dyDescent="0.2">
      <c r="A78" s="5"/>
      <c r="B78" s="12" t="s">
        <v>248</v>
      </c>
      <c r="C78" s="4" t="s">
        <v>372</v>
      </c>
      <c r="D78" s="13"/>
    </row>
    <row r="79" spans="1:4" x14ac:dyDescent="0.2">
      <c r="B79" s="12" t="s">
        <v>249</v>
      </c>
      <c r="C79" s="4" t="s">
        <v>373</v>
      </c>
    </row>
    <row r="80" spans="1:4" x14ac:dyDescent="0.2">
      <c r="B80" s="12" t="s">
        <v>291</v>
      </c>
      <c r="C80" s="18" t="s">
        <v>292</v>
      </c>
    </row>
  </sheetData>
  <phoneticPr fontId="2" type="noConversion"/>
  <hyperlinks>
    <hyperlink ref="B19" location="TaulaE1!A1" display="Taula E1" xr:uid="{00000000-0004-0000-0000-000000000000}"/>
    <hyperlink ref="B20" location="TaulaE2!A1" display="Taula E2" xr:uid="{00000000-0004-0000-0000-000001000000}"/>
    <hyperlink ref="B21" location="TaulaE3!A1" display="Taula E3" xr:uid="{00000000-0004-0000-0000-000002000000}"/>
    <hyperlink ref="B22" location="TaulaE4!A1" display="Taula E4" xr:uid="{00000000-0004-0000-0000-000003000000}"/>
    <hyperlink ref="B24" location="TaulaE5!A1" display="Taula E5" xr:uid="{00000000-0004-0000-0000-000004000000}"/>
    <hyperlink ref="B25" location="TaulaE6!A1" display="Taula E6" xr:uid="{00000000-0004-0000-0000-000005000000}"/>
    <hyperlink ref="B26" location="GràficE1!A1" display="Gràfic E1" xr:uid="{00000000-0004-0000-0000-000006000000}"/>
    <hyperlink ref="B27" location="GràficE2!A1" display="Gràfic E2" xr:uid="{00000000-0004-0000-0000-000007000000}"/>
    <hyperlink ref="B28" location="TaulaE7!A1" display="Taula E7" xr:uid="{00000000-0004-0000-0000-000008000000}"/>
    <hyperlink ref="B29" location="TaulaE8!A1" display="Taula E8" xr:uid="{00000000-0004-0000-0000-000009000000}"/>
    <hyperlink ref="B43" location="TaulaA1!A1" display="Taula A1" xr:uid="{00000000-0004-0000-0000-00000A000000}"/>
    <hyperlink ref="B45" location="GràficA1!A1" display="Gràfic A1" xr:uid="{00000000-0004-0000-0000-00000B000000}"/>
    <hyperlink ref="B46" location="GràficA2!A1" display="Gràfic A2" xr:uid="{00000000-0004-0000-0000-00000C000000}"/>
    <hyperlink ref="B47" location="GràficA3!A1" display="Gràfic A3" xr:uid="{00000000-0004-0000-0000-00000D000000}"/>
    <hyperlink ref="B48" location="TaulaA2!A1" display="Taula A2" xr:uid="{00000000-0004-0000-0000-00000E000000}"/>
    <hyperlink ref="B49" location="TaulaA3!A1" display="Taula A3" xr:uid="{00000000-0004-0000-0000-00000F000000}"/>
    <hyperlink ref="B50" location="GràficA4!A1" display="Gràfic A4" xr:uid="{00000000-0004-0000-0000-000010000000}"/>
    <hyperlink ref="B51" location="GràficA5!A1" display="Gràfic A5" xr:uid="{00000000-0004-0000-0000-000011000000}"/>
    <hyperlink ref="B53" location="GràficA6!A1" display="Gràfic A6" xr:uid="{00000000-0004-0000-0000-000012000000}"/>
    <hyperlink ref="B54" location="TaulaA4!A1" display="Taula A4" xr:uid="{00000000-0004-0000-0000-000013000000}"/>
    <hyperlink ref="B56" location="TaulaA5!A1" display="Taula A5" xr:uid="{00000000-0004-0000-0000-000014000000}"/>
    <hyperlink ref="B57" location="TaulaA6!A1" display="Taula A6" xr:uid="{00000000-0004-0000-0000-000015000000}"/>
    <hyperlink ref="B58" location="TaulaA7!A1" display="Taula A7" xr:uid="{00000000-0004-0000-0000-000016000000}"/>
    <hyperlink ref="B61" location="GràficA7!A1" display="Gràfic A7" xr:uid="{00000000-0004-0000-0000-000017000000}"/>
    <hyperlink ref="B62" location="GràficA8!A1" display="Gràfic A8" xr:uid="{00000000-0004-0000-0000-000018000000}"/>
    <hyperlink ref="B68" location="TaulaC1!A1" display="Taula C1" xr:uid="{00000000-0004-0000-0000-000019000000}"/>
    <hyperlink ref="B70" location="TaulaC2!A1" display="Taula C2" xr:uid="{00000000-0004-0000-0000-00001A000000}"/>
    <hyperlink ref="B71" location="TaulaC3!A1" display="Taula C3" xr:uid="{00000000-0004-0000-0000-00001B000000}"/>
    <hyperlink ref="B72" location="GràficC1!A1" display="Gràfic C1" xr:uid="{00000000-0004-0000-0000-00001C000000}"/>
    <hyperlink ref="B73" location="GràficC2!A1" display="Gràfic C2" xr:uid="{00000000-0004-0000-0000-00001D000000}"/>
    <hyperlink ref="B75" location="TaulaC4!A1" display="Taula C4" xr:uid="{00000000-0004-0000-0000-00001E000000}"/>
    <hyperlink ref="B76" location="TaulaC5!A1" display="Taula C5" xr:uid="{00000000-0004-0000-0000-00001F000000}"/>
    <hyperlink ref="B78" location="GràficC3!A1" display="Gràfic C3" xr:uid="{00000000-0004-0000-0000-000020000000}"/>
    <hyperlink ref="B79" location="GràficC4!A1" display="Gràfic C4" xr:uid="{00000000-0004-0000-0000-000021000000}"/>
    <hyperlink ref="A13" location="Índex!A18" display="Estructura productiva" xr:uid="{00000000-0004-0000-0000-000022000000}"/>
    <hyperlink ref="A14" location="Índex!A41" display="Atur registrat" xr:uid="{00000000-0004-0000-0000-000023000000}"/>
    <hyperlink ref="A15" location="Índex!A66" display="Contractació registrada" xr:uid="{00000000-0004-0000-0000-000024000000}"/>
    <hyperlink ref="A11" r:id="rId1" xr:uid="{00000000-0004-0000-0000-000025000000}"/>
    <hyperlink ref="B64" location="TaulaA9!A1" display="Taula A9" xr:uid="{00000000-0004-0000-0000-000026000000}"/>
    <hyperlink ref="B80" location="TaulaC6!A1" display="Taula C6" xr:uid="{00000000-0004-0000-0000-000027000000}"/>
    <hyperlink ref="B59" location="TaulaA8!A1" display="Taula A8" xr:uid="{00000000-0004-0000-0000-000028000000}"/>
    <hyperlink ref="B63" location="GràficA9!A1" display="Gràfic A9" xr:uid="{00000000-0004-0000-0000-000029000000}"/>
    <hyperlink ref="A12" r:id="rId2" xr:uid="{00000000-0004-0000-0000-00002A000000}"/>
    <hyperlink ref="B36" location="TaulaE13!A1" display="Taula E13" xr:uid="{00000000-0004-0000-0000-00002B000000}"/>
    <hyperlink ref="B30" location="TaulaE9!A1" display="Taula E9" xr:uid="{00000000-0004-0000-0000-00002C000000}"/>
    <hyperlink ref="B31" location="TaulaE10!A1" display="Taula E10" xr:uid="{00000000-0004-0000-0000-00002D000000}"/>
    <hyperlink ref="B38" location="GràficE3!A1" display="Gràfic E3" xr:uid="{00000000-0004-0000-0000-00002E000000}"/>
    <hyperlink ref="B39" location="TaulaE14!A1" display="Taula E14" xr:uid="{00000000-0004-0000-0000-00002F000000}"/>
    <hyperlink ref="B32" location="TaulaE11!A1" display="Taula E11" xr:uid="{00000000-0004-0000-0000-000030000000}"/>
    <hyperlink ref="B33" location="TaulaE12!A1" display="Taula E12" xr:uid="{00000000-0004-0000-0000-000031000000}"/>
  </hyperlinks>
  <pageMargins left="0.75" right="0.75" top="1" bottom="1" header="0" footer="0"/>
  <pageSetup paperSize="9" scale="57" orientation="portrait" verticalDpi="0" r:id="rId3"/>
  <headerFooter alignWithMargins="0"/>
  <colBreaks count="1" manualBreakCount="1">
    <brk id="3" max="1048575" man="1"/>
  </col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E35"/>
  <sheetViews>
    <sheetView zoomScaleNormal="100" workbookViewId="0">
      <selection activeCell="A35" sqref="A35"/>
    </sheetView>
  </sheetViews>
  <sheetFormatPr baseColWidth="10" defaultColWidth="12.83203125" defaultRowHeight="12.75" x14ac:dyDescent="0.2"/>
  <cols>
    <col min="1" max="1" width="63.33203125" style="19" customWidth="1"/>
    <col min="2" max="16384" width="12.83203125" style="19"/>
  </cols>
  <sheetData>
    <row r="1" spans="1:5" x14ac:dyDescent="0.2">
      <c r="A1" s="21" t="s">
        <v>34</v>
      </c>
      <c r="B1" s="21" t="s">
        <v>87</v>
      </c>
      <c r="D1" s="21" t="s">
        <v>47</v>
      </c>
    </row>
    <row r="2" spans="1:5" x14ac:dyDescent="0.2">
      <c r="A2" s="21"/>
    </row>
    <row r="3" spans="1:5" x14ac:dyDescent="0.2">
      <c r="A3" s="15" t="s">
        <v>437</v>
      </c>
      <c r="B3" s="15"/>
      <c r="C3" s="15"/>
      <c r="D3" s="15"/>
      <c r="E3" s="22"/>
    </row>
    <row r="4" spans="1:5" x14ac:dyDescent="0.2">
      <c r="A4" s="21"/>
    </row>
    <row r="5" spans="1:5" x14ac:dyDescent="0.2">
      <c r="A5" s="23" t="str">
        <f>Índex!B28</f>
        <v>Taula E7</v>
      </c>
      <c r="B5" s="23" t="str">
        <f>Índex!A8</f>
        <v>3r trimestre 2020</v>
      </c>
    </row>
    <row r="6" spans="1:5" ht="13.5" thickBot="1" x14ac:dyDescent="0.25">
      <c r="A6" s="44" t="str">
        <f>Índex!C28</f>
        <v>Activitats que més han augmentat i disminuït l'afiliació en el trimestre. Baix Llobregat</v>
      </c>
      <c r="B6" s="40"/>
      <c r="C6" s="40"/>
      <c r="D6" s="40"/>
    </row>
    <row r="7" spans="1:5" ht="12.75" customHeight="1" x14ac:dyDescent="0.2">
      <c r="A7" s="191" t="s">
        <v>115</v>
      </c>
      <c r="B7" s="177" t="s">
        <v>37</v>
      </c>
      <c r="C7" s="182" t="s">
        <v>39</v>
      </c>
      <c r="D7" s="182"/>
    </row>
    <row r="8" spans="1:5" x14ac:dyDescent="0.2">
      <c r="A8" s="190"/>
      <c r="B8" s="178"/>
      <c r="C8" s="25" t="s">
        <v>37</v>
      </c>
      <c r="D8" s="25" t="s">
        <v>38</v>
      </c>
    </row>
    <row r="9" spans="1:5" x14ac:dyDescent="0.2">
      <c r="A9" s="19" t="s">
        <v>391</v>
      </c>
      <c r="B9" s="27">
        <v>32632</v>
      </c>
      <c r="C9" s="27">
        <v>4355</v>
      </c>
      <c r="D9" s="28">
        <v>15.401209463521589</v>
      </c>
      <c r="E9" s="30"/>
    </row>
    <row r="10" spans="1:5" x14ac:dyDescent="0.2">
      <c r="A10" s="19" t="s">
        <v>370</v>
      </c>
      <c r="B10" s="27">
        <v>12681</v>
      </c>
      <c r="C10" s="27">
        <v>3081</v>
      </c>
      <c r="D10" s="28">
        <v>32.09375</v>
      </c>
    </row>
    <row r="11" spans="1:5" x14ac:dyDescent="0.2">
      <c r="A11" s="19" t="s">
        <v>396</v>
      </c>
      <c r="B11" s="27">
        <v>4702</v>
      </c>
      <c r="C11" s="27">
        <v>2193</v>
      </c>
      <c r="D11" s="28">
        <v>87.405340773216423</v>
      </c>
    </row>
    <row r="12" spans="1:5" x14ac:dyDescent="0.2">
      <c r="A12" s="19" t="s">
        <v>379</v>
      </c>
      <c r="B12" s="27">
        <v>19422</v>
      </c>
      <c r="C12" s="27">
        <v>1527</v>
      </c>
      <c r="D12" s="28">
        <v>8.5331098072087173</v>
      </c>
    </row>
    <row r="13" spans="1:5" x14ac:dyDescent="0.2">
      <c r="A13" s="19" t="s">
        <v>398</v>
      </c>
      <c r="B13" s="27">
        <v>11283</v>
      </c>
      <c r="C13" s="27">
        <v>991</v>
      </c>
      <c r="D13" s="28">
        <v>9.62883793237466</v>
      </c>
    </row>
    <row r="14" spans="1:5" x14ac:dyDescent="0.2">
      <c r="A14" s="19" t="s">
        <v>392</v>
      </c>
      <c r="B14" s="27">
        <v>12437</v>
      </c>
      <c r="C14" s="27">
        <v>508</v>
      </c>
      <c r="D14" s="28">
        <v>4.258529633665856</v>
      </c>
    </row>
    <row r="15" spans="1:5" x14ac:dyDescent="0.2">
      <c r="A15" s="19" t="s">
        <v>428</v>
      </c>
      <c r="B15" s="27">
        <v>5555</v>
      </c>
      <c r="C15" s="27">
        <v>316</v>
      </c>
      <c r="D15" s="28">
        <v>6.0316854361519372</v>
      </c>
    </row>
    <row r="16" spans="1:5" x14ac:dyDescent="0.2">
      <c r="A16" s="19" t="s">
        <v>376</v>
      </c>
      <c r="B16" s="49">
        <v>5012</v>
      </c>
      <c r="C16" s="27">
        <v>305</v>
      </c>
      <c r="D16" s="28">
        <v>6.4797110686212021</v>
      </c>
    </row>
    <row r="17" spans="1:4" x14ac:dyDescent="0.2">
      <c r="A17" s="19" t="s">
        <v>397</v>
      </c>
      <c r="B17" s="27">
        <v>4689</v>
      </c>
      <c r="C17" s="27">
        <v>298</v>
      </c>
      <c r="D17" s="28">
        <v>6.7866089728991126</v>
      </c>
    </row>
    <row r="18" spans="1:4" x14ac:dyDescent="0.2">
      <c r="A18" s="19" t="s">
        <v>395</v>
      </c>
      <c r="B18" s="27">
        <v>5020</v>
      </c>
      <c r="C18" s="27">
        <v>279</v>
      </c>
      <c r="D18" s="28">
        <v>5.8848344231174865</v>
      </c>
    </row>
    <row r="19" spans="1:4" ht="12.75" customHeight="1" x14ac:dyDescent="0.2">
      <c r="A19" s="189" t="s">
        <v>116</v>
      </c>
      <c r="B19" s="186" t="s">
        <v>37</v>
      </c>
      <c r="C19" s="183" t="s">
        <v>39</v>
      </c>
      <c r="D19" s="183"/>
    </row>
    <row r="20" spans="1:4" x14ac:dyDescent="0.2">
      <c r="A20" s="190"/>
      <c r="B20" s="178"/>
      <c r="C20" s="25" t="s">
        <v>37</v>
      </c>
      <c r="D20" s="25" t="s">
        <v>38</v>
      </c>
    </row>
    <row r="21" spans="1:4" x14ac:dyDescent="0.2">
      <c r="A21" s="19" t="s">
        <v>402</v>
      </c>
      <c r="B21" s="27">
        <v>6525</v>
      </c>
      <c r="C21" s="27">
        <v>-257</v>
      </c>
      <c r="D21" s="28">
        <v>-3.7894426422884107</v>
      </c>
    </row>
    <row r="22" spans="1:4" x14ac:dyDescent="0.2">
      <c r="A22" s="19" t="s">
        <v>393</v>
      </c>
      <c r="B22" s="27">
        <v>12093</v>
      </c>
      <c r="C22" s="27">
        <v>-215</v>
      </c>
      <c r="D22" s="28">
        <v>-1.7468313292167696</v>
      </c>
    </row>
    <row r="23" spans="1:4" x14ac:dyDescent="0.2">
      <c r="A23" s="19" t="s">
        <v>429</v>
      </c>
      <c r="B23" s="27">
        <v>6359</v>
      </c>
      <c r="C23" s="27">
        <v>-167</v>
      </c>
      <c r="D23" s="28">
        <v>-2.5589947900704875</v>
      </c>
    </row>
    <row r="24" spans="1:4" x14ac:dyDescent="0.2">
      <c r="A24" s="19" t="s">
        <v>430</v>
      </c>
      <c r="B24" s="27">
        <v>1386</v>
      </c>
      <c r="C24" s="27">
        <v>-112</v>
      </c>
      <c r="D24" s="28">
        <v>-7.4766355140186906</v>
      </c>
    </row>
    <row r="25" spans="1:4" x14ac:dyDescent="0.2">
      <c r="A25" s="19" t="s">
        <v>431</v>
      </c>
      <c r="B25" s="27">
        <v>5078</v>
      </c>
      <c r="C25" s="27">
        <v>-59</v>
      </c>
      <c r="D25" s="28">
        <v>-1.1485302705859453</v>
      </c>
    </row>
    <row r="26" spans="1:4" x14ac:dyDescent="0.2">
      <c r="A26" s="19" t="s">
        <v>394</v>
      </c>
      <c r="B26" s="27">
        <v>1867</v>
      </c>
      <c r="C26" s="27">
        <v>-44</v>
      </c>
      <c r="D26" s="28">
        <v>-2.3024594453165883</v>
      </c>
    </row>
    <row r="27" spans="1:4" x14ac:dyDescent="0.2">
      <c r="A27" s="19" t="s">
        <v>432</v>
      </c>
      <c r="B27" s="27">
        <v>5152</v>
      </c>
      <c r="C27" s="27">
        <v>-44</v>
      </c>
      <c r="D27" s="28">
        <v>-0.84680523479599679</v>
      </c>
    </row>
    <row r="28" spans="1:4" x14ac:dyDescent="0.2">
      <c r="A28" s="19" t="s">
        <v>435</v>
      </c>
      <c r="B28" s="27">
        <v>1042</v>
      </c>
      <c r="C28" s="27">
        <v>-43</v>
      </c>
      <c r="D28" s="28">
        <v>-3.9631336405529951</v>
      </c>
    </row>
    <row r="29" spans="1:4" x14ac:dyDescent="0.2">
      <c r="A29" s="19" t="s">
        <v>433</v>
      </c>
      <c r="B29" s="27">
        <v>5914</v>
      </c>
      <c r="C29" s="27">
        <v>-43</v>
      </c>
      <c r="D29" s="28">
        <v>-0.72183985227463487</v>
      </c>
    </row>
    <row r="30" spans="1:4" ht="13.5" thickBot="1" x14ac:dyDescent="0.25">
      <c r="A30" s="40" t="s">
        <v>434</v>
      </c>
      <c r="B30" s="41">
        <v>1588</v>
      </c>
      <c r="C30" s="41">
        <v>-43</v>
      </c>
      <c r="D30" s="42">
        <v>-2.6364193746167999</v>
      </c>
    </row>
    <row r="31" spans="1:4" x14ac:dyDescent="0.2">
      <c r="A31" s="43" t="s">
        <v>364</v>
      </c>
    </row>
    <row r="35" spans="1:1" x14ac:dyDescent="0.2">
      <c r="A35" s="83"/>
    </row>
  </sheetData>
  <mergeCells count="6">
    <mergeCell ref="A19:A20"/>
    <mergeCell ref="B19:B20"/>
    <mergeCell ref="C19:D19"/>
    <mergeCell ref="B7:B8"/>
    <mergeCell ref="A7:A8"/>
    <mergeCell ref="C7:D7"/>
  </mergeCells>
  <phoneticPr fontId="2" type="noConversion"/>
  <conditionalFormatting sqref="D9:D18 D21:D30">
    <cfRule type="colorScale" priority="2">
      <colorScale>
        <cfvo type="min"/>
        <cfvo type="max"/>
        <color rgb="FFFFEF9C"/>
        <color rgb="FF63BE7B"/>
      </colorScale>
    </cfRule>
  </conditionalFormatting>
  <conditionalFormatting sqref="B9:B18 B21:B30">
    <cfRule type="dataBar" priority="1">
      <dataBar>
        <cfvo type="min"/>
        <cfvo type="max"/>
        <color rgb="FF638EC6"/>
      </dataBar>
      <extLst>
        <ext xmlns:x14="http://schemas.microsoft.com/office/spreadsheetml/2009/9/main" uri="{B025F937-C7B1-47D3-B67F-A62EFF666E3E}">
          <x14:id>{ECDA5AC4-7125-4F51-A825-DE317E4AF092}</x14:id>
        </ext>
      </extLst>
    </cfRule>
  </conditionalFormatting>
  <hyperlinks>
    <hyperlink ref="A1" location="Índex!A1" display="TORNAR A L'ÍNDEX" xr:uid="{00000000-0004-0000-0900-000000000000}"/>
    <hyperlink ref="B1" location="GràficE2!A1" display="TAULA ANTERIOR" xr:uid="{00000000-0004-0000-0900-000001000000}"/>
    <hyperlink ref="D1" location="TaulaE8!A1" display="TAULA SEGÜENT" xr:uid="{00000000-0004-0000-0900-000002000000}"/>
  </hyperlinks>
  <pageMargins left="0.75" right="0.75" top="1" bottom="1" header="0" footer="0"/>
  <pageSetup paperSize="9" orientation="portrait" verticalDpi="0" r:id="rId1"/>
  <headerFooter alignWithMargins="0"/>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dataBar" id="{ECDA5AC4-7125-4F51-A825-DE317E4AF092}">
            <x14:dataBar minLength="0" maxLength="100" negativeBarColorSameAsPositive="1" axisPosition="none">
              <x14:cfvo type="min"/>
              <x14:cfvo type="max"/>
            </x14:dataBar>
          </x14:cfRule>
          <xm:sqref>B9:B18 B21:B30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E31"/>
  <sheetViews>
    <sheetView zoomScaleNormal="100" workbookViewId="0">
      <selection activeCell="A3" sqref="A3"/>
    </sheetView>
  </sheetViews>
  <sheetFormatPr baseColWidth="10" defaultColWidth="12.83203125" defaultRowHeight="12.75" x14ac:dyDescent="0.2"/>
  <cols>
    <col min="1" max="1" width="63.33203125" style="19" customWidth="1"/>
    <col min="2" max="16384" width="12.83203125" style="19"/>
  </cols>
  <sheetData>
    <row r="1" spans="1:5" x14ac:dyDescent="0.2">
      <c r="A1" s="21" t="s">
        <v>34</v>
      </c>
      <c r="B1" s="21" t="s">
        <v>87</v>
      </c>
      <c r="D1" s="21" t="s">
        <v>47</v>
      </c>
    </row>
    <row r="2" spans="1:5" x14ac:dyDescent="0.2">
      <c r="A2" s="21"/>
    </row>
    <row r="3" spans="1:5" x14ac:dyDescent="0.2">
      <c r="A3" s="15" t="s">
        <v>437</v>
      </c>
      <c r="B3" s="15"/>
      <c r="C3" s="15"/>
      <c r="D3" s="15"/>
    </row>
    <row r="4" spans="1:5" x14ac:dyDescent="0.2">
      <c r="A4" s="21"/>
    </row>
    <row r="5" spans="1:5" x14ac:dyDescent="0.2">
      <c r="A5" s="23" t="str">
        <f>Índex!B29</f>
        <v>Taula E8</v>
      </c>
      <c r="B5" s="23" t="str">
        <f>Índex!A8</f>
        <v>3r trimestre 2020</v>
      </c>
    </row>
    <row r="6" spans="1:5" ht="13.5" thickBot="1" x14ac:dyDescent="0.25">
      <c r="A6" s="44" t="str">
        <f>Índex!C29</f>
        <v>Activitats que més han augmentat i disminuït l'afiliació en el darrer any. Baix Llobregat</v>
      </c>
      <c r="B6" s="40"/>
      <c r="C6" s="40"/>
      <c r="D6" s="40"/>
    </row>
    <row r="7" spans="1:5" ht="12.75" customHeight="1" x14ac:dyDescent="0.2">
      <c r="A7" s="193" t="s">
        <v>115</v>
      </c>
      <c r="B7" s="192" t="s">
        <v>37</v>
      </c>
      <c r="C7" s="194" t="s">
        <v>40</v>
      </c>
      <c r="D7" s="194"/>
    </row>
    <row r="8" spans="1:5" x14ac:dyDescent="0.2">
      <c r="A8" s="190"/>
      <c r="B8" s="178"/>
      <c r="C8" s="25" t="s">
        <v>37</v>
      </c>
      <c r="D8" s="25" t="s">
        <v>38</v>
      </c>
    </row>
    <row r="9" spans="1:5" x14ac:dyDescent="0.2">
      <c r="A9" s="19" t="s">
        <v>391</v>
      </c>
      <c r="B9" s="27">
        <v>32632</v>
      </c>
      <c r="C9" s="27">
        <v>3738</v>
      </c>
      <c r="D9" s="28">
        <v>12.936941925659307</v>
      </c>
      <c r="E9" s="54"/>
    </row>
    <row r="10" spans="1:5" x14ac:dyDescent="0.2">
      <c r="A10" s="19" t="s">
        <v>376</v>
      </c>
      <c r="B10" s="27">
        <v>5012</v>
      </c>
      <c r="C10" s="27">
        <v>710</v>
      </c>
      <c r="D10" s="28">
        <v>16.503951650395166</v>
      </c>
      <c r="E10" s="31"/>
    </row>
    <row r="11" spans="1:5" x14ac:dyDescent="0.2">
      <c r="A11" s="19" t="s">
        <v>401</v>
      </c>
      <c r="B11" s="27">
        <v>2167</v>
      </c>
      <c r="C11" s="27">
        <v>483</v>
      </c>
      <c r="D11" s="28">
        <v>28.681710213776725</v>
      </c>
      <c r="E11" s="31"/>
    </row>
    <row r="12" spans="1:5" x14ac:dyDescent="0.2">
      <c r="A12" s="19" t="s">
        <v>392</v>
      </c>
      <c r="B12" s="27">
        <v>12437</v>
      </c>
      <c r="C12" s="27">
        <v>479</v>
      </c>
      <c r="D12" s="28">
        <v>4.0056865696604786</v>
      </c>
      <c r="E12" s="31"/>
    </row>
    <row r="13" spans="1:5" x14ac:dyDescent="0.2">
      <c r="A13" s="19" t="s">
        <v>381</v>
      </c>
      <c r="B13" s="27">
        <v>3251</v>
      </c>
      <c r="C13" s="27">
        <v>448</v>
      </c>
      <c r="D13" s="28">
        <v>15.982875490545844</v>
      </c>
      <c r="E13" s="31"/>
    </row>
    <row r="14" spans="1:5" x14ac:dyDescent="0.2">
      <c r="A14" s="19" t="s">
        <v>395</v>
      </c>
      <c r="B14" s="27">
        <v>5020</v>
      </c>
      <c r="C14" s="27">
        <v>405</v>
      </c>
      <c r="D14" s="28">
        <v>8.7757313109425787</v>
      </c>
      <c r="E14" s="31"/>
    </row>
    <row r="15" spans="1:5" x14ac:dyDescent="0.2">
      <c r="A15" s="19" t="s">
        <v>398</v>
      </c>
      <c r="B15" s="27">
        <v>11283</v>
      </c>
      <c r="C15" s="27">
        <v>350</v>
      </c>
      <c r="D15" s="28">
        <v>3.2013171133266258</v>
      </c>
      <c r="E15" s="31"/>
    </row>
    <row r="16" spans="1:5" x14ac:dyDescent="0.2">
      <c r="A16" s="19" t="s">
        <v>390</v>
      </c>
      <c r="B16" s="27">
        <v>5740</v>
      </c>
      <c r="C16" s="27">
        <v>337</v>
      </c>
      <c r="D16" s="28">
        <v>6.237275587636498</v>
      </c>
      <c r="E16" s="31"/>
    </row>
    <row r="17" spans="1:5" x14ac:dyDescent="0.2">
      <c r="A17" s="19" t="s">
        <v>428</v>
      </c>
      <c r="B17" s="27">
        <v>5555</v>
      </c>
      <c r="C17" s="27">
        <v>297</v>
      </c>
      <c r="D17" s="28">
        <v>5.6485355648535567</v>
      </c>
      <c r="E17" s="31"/>
    </row>
    <row r="18" spans="1:5" x14ac:dyDescent="0.2">
      <c r="A18" s="19" t="s">
        <v>396</v>
      </c>
      <c r="B18" s="27">
        <v>4702</v>
      </c>
      <c r="C18" s="27">
        <v>247</v>
      </c>
      <c r="D18" s="28">
        <v>5.5443322109988777</v>
      </c>
      <c r="E18" s="31"/>
    </row>
    <row r="19" spans="1:5" ht="12.75" customHeight="1" x14ac:dyDescent="0.2">
      <c r="A19" s="189" t="s">
        <v>116</v>
      </c>
      <c r="B19" s="186" t="s">
        <v>37</v>
      </c>
      <c r="C19" s="183" t="s">
        <v>40</v>
      </c>
      <c r="D19" s="183"/>
      <c r="E19" s="31"/>
    </row>
    <row r="20" spans="1:5" x14ac:dyDescent="0.2">
      <c r="A20" s="190"/>
      <c r="B20" s="178"/>
      <c r="C20" s="25" t="s">
        <v>37</v>
      </c>
      <c r="D20" s="25" t="s">
        <v>38</v>
      </c>
      <c r="E20" s="31"/>
    </row>
    <row r="21" spans="1:5" x14ac:dyDescent="0.2">
      <c r="A21" s="19" t="s">
        <v>379</v>
      </c>
      <c r="B21" s="27">
        <v>19422</v>
      </c>
      <c r="C21" s="27">
        <v>-1523</v>
      </c>
      <c r="D21" s="28">
        <v>-7.2714251611363094</v>
      </c>
      <c r="E21" s="31"/>
    </row>
    <row r="22" spans="1:5" x14ac:dyDescent="0.2">
      <c r="A22" s="19" t="s">
        <v>402</v>
      </c>
      <c r="B22" s="27">
        <v>6525</v>
      </c>
      <c r="C22" s="27">
        <v>-1092</v>
      </c>
      <c r="D22" s="28">
        <v>-14.336352894840488</v>
      </c>
      <c r="E22" s="31"/>
    </row>
    <row r="23" spans="1:5" x14ac:dyDescent="0.2">
      <c r="A23" s="19" t="s">
        <v>393</v>
      </c>
      <c r="B23" s="27">
        <v>12093</v>
      </c>
      <c r="C23" s="27">
        <v>-624</v>
      </c>
      <c r="D23" s="28">
        <v>-4.9068176456711488</v>
      </c>
      <c r="E23" s="31"/>
    </row>
    <row r="24" spans="1:5" x14ac:dyDescent="0.2">
      <c r="A24" s="19" t="s">
        <v>429</v>
      </c>
      <c r="B24" s="27">
        <v>6359</v>
      </c>
      <c r="C24" s="27">
        <v>-400</v>
      </c>
      <c r="D24" s="28">
        <v>-5.9180352123095128</v>
      </c>
      <c r="E24" s="31"/>
    </row>
    <row r="25" spans="1:5" x14ac:dyDescent="0.2">
      <c r="A25" s="19" t="s">
        <v>399</v>
      </c>
      <c r="B25" s="27">
        <v>30028</v>
      </c>
      <c r="C25" s="27">
        <v>-396</v>
      </c>
      <c r="D25" s="28">
        <v>-1.3016039968445965</v>
      </c>
      <c r="E25" s="31"/>
    </row>
    <row r="26" spans="1:5" x14ac:dyDescent="0.2">
      <c r="A26" s="19" t="s">
        <v>400</v>
      </c>
      <c r="B26" s="27">
        <v>7522</v>
      </c>
      <c r="C26" s="27">
        <v>-379</v>
      </c>
      <c r="D26" s="28">
        <v>-4.7968611568155923</v>
      </c>
      <c r="E26" s="31"/>
    </row>
    <row r="27" spans="1:5" x14ac:dyDescent="0.2">
      <c r="A27" s="19" t="s">
        <v>435</v>
      </c>
      <c r="B27" s="27">
        <v>1042</v>
      </c>
      <c r="C27" s="27">
        <v>-311</v>
      </c>
      <c r="D27" s="28">
        <v>-22.985957132298594</v>
      </c>
      <c r="E27" s="31"/>
    </row>
    <row r="28" spans="1:5" x14ac:dyDescent="0.2">
      <c r="A28" s="19" t="s">
        <v>394</v>
      </c>
      <c r="B28" s="27">
        <v>1867</v>
      </c>
      <c r="C28" s="27">
        <v>-232</v>
      </c>
      <c r="D28" s="28">
        <v>-11.052882324916627</v>
      </c>
      <c r="E28" s="31"/>
    </row>
    <row r="29" spans="1:5" x14ac:dyDescent="0.2">
      <c r="A29" s="19" t="s">
        <v>432</v>
      </c>
      <c r="B29" s="27">
        <v>5152</v>
      </c>
      <c r="C29" s="27">
        <v>-184</v>
      </c>
      <c r="D29" s="28">
        <v>-3.4482758620689653</v>
      </c>
      <c r="E29" s="31"/>
    </row>
    <row r="30" spans="1:5" ht="13.5" thickBot="1" x14ac:dyDescent="0.25">
      <c r="A30" s="40" t="s">
        <v>431</v>
      </c>
      <c r="B30" s="41">
        <v>5078</v>
      </c>
      <c r="C30" s="41">
        <v>-160</v>
      </c>
      <c r="D30" s="42">
        <v>-3.0546009927453226</v>
      </c>
      <c r="E30" s="31"/>
    </row>
    <row r="31" spans="1:5" x14ac:dyDescent="0.2">
      <c r="A31" s="43" t="s">
        <v>364</v>
      </c>
    </row>
  </sheetData>
  <mergeCells count="6">
    <mergeCell ref="A19:A20"/>
    <mergeCell ref="B19:B20"/>
    <mergeCell ref="C19:D19"/>
    <mergeCell ref="B7:B8"/>
    <mergeCell ref="A7:A8"/>
    <mergeCell ref="C7:D7"/>
  </mergeCells>
  <phoneticPr fontId="2" type="noConversion"/>
  <conditionalFormatting sqref="B9:B18 B21:B30">
    <cfRule type="dataBar" priority="2">
      <dataBar>
        <cfvo type="min"/>
        <cfvo type="max"/>
        <color rgb="FF638EC6"/>
      </dataBar>
      <extLst>
        <ext xmlns:x14="http://schemas.microsoft.com/office/spreadsheetml/2009/9/main" uri="{B025F937-C7B1-47D3-B67F-A62EFF666E3E}">
          <x14:id>{EE1E22C3-A7EE-45F2-99E9-DCA4DE24CC6D}</x14:id>
        </ext>
      </extLst>
    </cfRule>
  </conditionalFormatting>
  <conditionalFormatting sqref="D9:D18 D21:D30">
    <cfRule type="colorScale" priority="1">
      <colorScale>
        <cfvo type="min"/>
        <cfvo type="max"/>
        <color rgb="FFFFEF9C"/>
        <color rgb="FF63BE7B"/>
      </colorScale>
    </cfRule>
  </conditionalFormatting>
  <hyperlinks>
    <hyperlink ref="A1" location="Índex!A1" display="TORNAR A L'ÍNDEX" xr:uid="{00000000-0004-0000-0A00-000000000000}"/>
    <hyperlink ref="B1" location="TaulaE7!A1" display="TAULA ANTERIOR" xr:uid="{00000000-0004-0000-0A00-000001000000}"/>
    <hyperlink ref="D1" location="TaulaE9!A1" display="TAULA SEGÜENT" xr:uid="{00000000-0004-0000-0A00-000002000000}"/>
  </hyperlinks>
  <pageMargins left="0.75" right="0.75" top="1" bottom="1" header="0" footer="0"/>
  <pageSetup paperSize="9" orientation="portrait" verticalDpi="0" r:id="rId1"/>
  <headerFooter alignWithMargins="0"/>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dataBar" id="{EE1E22C3-A7EE-45F2-99E9-DCA4DE24CC6D}">
            <x14:dataBar minLength="0" maxLength="100" negativeBarColorSameAsPositive="1" axisPosition="none">
              <x14:cfvo type="min"/>
              <x14:cfvo type="max"/>
            </x14:dataBar>
          </x14:cfRule>
          <xm:sqref>B9:B18 B21:B30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84"/>
  <sheetViews>
    <sheetView zoomScaleNormal="100" workbookViewId="0">
      <selection activeCell="A3" sqref="A3"/>
    </sheetView>
  </sheetViews>
  <sheetFormatPr baseColWidth="10" defaultColWidth="12.83203125" defaultRowHeight="12.75" x14ac:dyDescent="0.2"/>
  <cols>
    <col min="1" max="1" width="27.83203125" style="19" customWidth="1"/>
    <col min="2" max="16384" width="12.83203125" style="19"/>
  </cols>
  <sheetData>
    <row r="1" spans="1:17" x14ac:dyDescent="0.2">
      <c r="A1" s="21" t="s">
        <v>34</v>
      </c>
      <c r="C1" s="21" t="s">
        <v>87</v>
      </c>
      <c r="E1" s="21" t="s">
        <v>47</v>
      </c>
    </row>
    <row r="2" spans="1:17" x14ac:dyDescent="0.2">
      <c r="A2" s="21"/>
    </row>
    <row r="3" spans="1:17" x14ac:dyDescent="0.2">
      <c r="A3" s="15" t="s">
        <v>436</v>
      </c>
      <c r="B3" s="15"/>
      <c r="C3" s="15"/>
      <c r="D3" s="15"/>
      <c r="E3" s="15"/>
      <c r="F3" s="15"/>
    </row>
    <row r="4" spans="1:17" x14ac:dyDescent="0.2">
      <c r="A4" s="21"/>
      <c r="N4" s="31"/>
    </row>
    <row r="5" spans="1:17" x14ac:dyDescent="0.2">
      <c r="A5" s="23" t="s">
        <v>182</v>
      </c>
      <c r="B5" s="20" t="s">
        <v>438</v>
      </c>
      <c r="D5" s="24"/>
      <c r="N5" s="31"/>
    </row>
    <row r="6" spans="1:17" ht="13.5" thickBot="1" x14ac:dyDescent="0.25">
      <c r="A6" s="23" t="s">
        <v>327</v>
      </c>
      <c r="N6" s="31"/>
      <c r="O6" s="31"/>
    </row>
    <row r="7" spans="1:17" x14ac:dyDescent="0.2">
      <c r="A7" s="179"/>
      <c r="B7" s="177" t="s">
        <v>37</v>
      </c>
      <c r="C7" s="181" t="s">
        <v>39</v>
      </c>
      <c r="D7" s="181"/>
      <c r="E7" s="181" t="s">
        <v>40</v>
      </c>
      <c r="F7" s="181"/>
    </row>
    <row r="8" spans="1:17" x14ac:dyDescent="0.2">
      <c r="A8" s="180"/>
      <c r="B8" s="178"/>
      <c r="C8" s="25" t="s">
        <v>37</v>
      </c>
      <c r="D8" s="25" t="s">
        <v>38</v>
      </c>
      <c r="E8" s="25" t="s">
        <v>37</v>
      </c>
      <c r="F8" s="25" t="s">
        <v>38</v>
      </c>
      <c r="J8" s="31"/>
      <c r="K8" s="31"/>
      <c r="L8" s="31"/>
      <c r="M8" s="31"/>
      <c r="N8" s="31"/>
    </row>
    <row r="9" spans="1:17" x14ac:dyDescent="0.2">
      <c r="A9" s="19" t="s">
        <v>49</v>
      </c>
      <c r="B9" s="51">
        <v>4904</v>
      </c>
      <c r="C9" s="27">
        <v>-76</v>
      </c>
      <c r="D9" s="28">
        <v>-1.5261044176706828</v>
      </c>
      <c r="E9" s="27">
        <v>-248</v>
      </c>
      <c r="F9" s="28">
        <v>-4.8136645962732922</v>
      </c>
      <c r="H9" s="31"/>
      <c r="I9" s="31"/>
      <c r="J9" s="31"/>
      <c r="K9" s="31"/>
      <c r="L9" s="31"/>
      <c r="P9" s="31"/>
      <c r="Q9" s="31"/>
    </row>
    <row r="10" spans="1:17" ht="13.5" x14ac:dyDescent="0.25">
      <c r="A10" s="19" t="s">
        <v>50</v>
      </c>
      <c r="B10" s="27">
        <v>2548</v>
      </c>
      <c r="C10" s="27">
        <v>-72</v>
      </c>
      <c r="D10" s="28">
        <v>-2.7480916030534353</v>
      </c>
      <c r="E10" s="27">
        <v>-134</v>
      </c>
      <c r="F10" s="28">
        <v>-4.9962714392244596</v>
      </c>
      <c r="H10" s="85"/>
      <c r="I10" s="31"/>
      <c r="J10" s="31"/>
      <c r="K10" s="31"/>
      <c r="L10" s="31"/>
      <c r="M10" s="31"/>
      <c r="P10" s="31"/>
      <c r="Q10" s="31"/>
    </row>
    <row r="11" spans="1:17" x14ac:dyDescent="0.2">
      <c r="A11" s="19" t="s">
        <v>51</v>
      </c>
      <c r="B11" s="27">
        <v>22889</v>
      </c>
      <c r="C11" s="27">
        <v>-237</v>
      </c>
      <c r="D11" s="28">
        <v>-1.0248205483006141</v>
      </c>
      <c r="E11" s="27">
        <v>-1062</v>
      </c>
      <c r="F11" s="28">
        <v>-4.4340528579182497</v>
      </c>
      <c r="H11" s="31"/>
      <c r="I11" s="31"/>
      <c r="J11" s="31"/>
      <c r="K11" s="31"/>
      <c r="L11" s="31"/>
      <c r="M11" s="31"/>
      <c r="P11" s="31"/>
    </row>
    <row r="12" spans="1:17" x14ac:dyDescent="0.2">
      <c r="A12" s="19" t="s">
        <v>52</v>
      </c>
      <c r="B12" s="27">
        <v>705</v>
      </c>
      <c r="C12" s="27">
        <v>-15</v>
      </c>
      <c r="D12" s="28">
        <v>-2.083333333333333</v>
      </c>
      <c r="E12" s="27">
        <v>-25</v>
      </c>
      <c r="F12" s="28">
        <v>-3.4246575342465753</v>
      </c>
      <c r="I12" s="31"/>
      <c r="J12" s="31"/>
      <c r="K12" s="31"/>
      <c r="L12" s="31"/>
      <c r="M12" s="31"/>
      <c r="P12" s="31"/>
    </row>
    <row r="13" spans="1:17" x14ac:dyDescent="0.2">
      <c r="A13" s="19" t="s">
        <v>53</v>
      </c>
      <c r="B13" s="27">
        <v>3143</v>
      </c>
      <c r="C13" s="27">
        <v>-72</v>
      </c>
      <c r="D13" s="28">
        <v>-2.2395023328149302</v>
      </c>
      <c r="E13" s="27">
        <v>-158</v>
      </c>
      <c r="F13" s="28">
        <v>-4.7864283550439266</v>
      </c>
      <c r="H13" s="31"/>
      <c r="I13" s="31"/>
      <c r="J13" s="31"/>
      <c r="K13" s="31"/>
      <c r="L13" s="31"/>
      <c r="M13" s="31"/>
      <c r="N13" s="31"/>
      <c r="P13" s="31"/>
      <c r="Q13" s="31"/>
    </row>
    <row r="14" spans="1:17" x14ac:dyDescent="0.2">
      <c r="A14" s="19" t="s">
        <v>54</v>
      </c>
      <c r="B14" s="27">
        <v>1647</v>
      </c>
      <c r="C14" s="27">
        <v>-14</v>
      </c>
      <c r="D14" s="28">
        <v>-0.84286574352799515</v>
      </c>
      <c r="E14" s="27">
        <v>-39</v>
      </c>
      <c r="F14" s="28">
        <v>-2.3131672597864767</v>
      </c>
      <c r="H14" s="31"/>
      <c r="I14" s="31"/>
      <c r="J14" s="31"/>
      <c r="K14" s="31"/>
      <c r="L14" s="31"/>
      <c r="M14" s="31"/>
      <c r="N14" s="31"/>
      <c r="P14" s="31"/>
      <c r="Q14" s="31"/>
    </row>
    <row r="15" spans="1:17" x14ac:dyDescent="0.2">
      <c r="A15" s="19" t="s">
        <v>55</v>
      </c>
      <c r="B15" s="27">
        <v>5354</v>
      </c>
      <c r="C15" s="27">
        <v>-67</v>
      </c>
      <c r="D15" s="28">
        <v>-1.2359343294595093</v>
      </c>
      <c r="E15" s="27">
        <v>-75</v>
      </c>
      <c r="F15" s="28">
        <v>-1.3814698839565298</v>
      </c>
      <c r="H15" s="31"/>
      <c r="I15" s="31"/>
      <c r="J15" s="31"/>
      <c r="K15" s="31"/>
      <c r="L15" s="31"/>
      <c r="M15" s="31"/>
      <c r="P15" s="31"/>
      <c r="Q15" s="31"/>
    </row>
    <row r="16" spans="1:17" x14ac:dyDescent="0.2">
      <c r="A16" s="19" t="s">
        <v>56</v>
      </c>
      <c r="B16" s="27">
        <v>31752</v>
      </c>
      <c r="C16" s="27">
        <v>-540</v>
      </c>
      <c r="D16" s="28">
        <v>-1.6722408026755853</v>
      </c>
      <c r="E16" s="27">
        <v>-1799</v>
      </c>
      <c r="F16" s="28">
        <v>-5.3619862299186316</v>
      </c>
      <c r="H16" s="31"/>
      <c r="I16" s="31"/>
      <c r="J16" s="31"/>
      <c r="K16" s="31"/>
      <c r="L16" s="31"/>
      <c r="M16" s="31"/>
      <c r="P16" s="31"/>
      <c r="Q16" s="31"/>
    </row>
    <row r="17" spans="1:17" x14ac:dyDescent="0.2">
      <c r="A17" s="19" t="s">
        <v>57</v>
      </c>
      <c r="B17" s="27">
        <v>8031</v>
      </c>
      <c r="C17" s="27">
        <v>-31</v>
      </c>
      <c r="D17" s="28">
        <v>-0.38451997023071199</v>
      </c>
      <c r="E17" s="27">
        <v>-442</v>
      </c>
      <c r="F17" s="28">
        <v>-5.2165702820724658</v>
      </c>
      <c r="H17" s="31"/>
      <c r="I17" s="31"/>
      <c r="J17" s="31"/>
      <c r="K17" s="31"/>
      <c r="L17" s="31"/>
      <c r="M17" s="31"/>
      <c r="P17" s="31"/>
      <c r="Q17" s="31"/>
    </row>
    <row r="18" spans="1:17" x14ac:dyDescent="0.2">
      <c r="A18" s="19" t="s">
        <v>58</v>
      </c>
      <c r="B18" s="27">
        <v>15484</v>
      </c>
      <c r="C18" s="27">
        <v>-465</v>
      </c>
      <c r="D18" s="28">
        <v>-2.9155432942504231</v>
      </c>
      <c r="E18" s="27">
        <v>-1036</v>
      </c>
      <c r="F18" s="28">
        <v>-6.2711864406779654</v>
      </c>
      <c r="H18" s="31"/>
      <c r="I18" s="31"/>
      <c r="J18" s="31"/>
      <c r="K18" s="31"/>
      <c r="L18" s="31"/>
      <c r="P18" s="31"/>
      <c r="Q18" s="31"/>
    </row>
    <row r="19" spans="1:17" x14ac:dyDescent="0.2">
      <c r="A19" s="19" t="s">
        <v>59</v>
      </c>
      <c r="B19" s="27">
        <v>16391</v>
      </c>
      <c r="C19" s="27">
        <v>-334</v>
      </c>
      <c r="D19" s="28">
        <v>-1.9970104633781762</v>
      </c>
      <c r="E19" s="27">
        <v>-682</v>
      </c>
      <c r="F19" s="28">
        <v>-3.9946113746851752</v>
      </c>
      <c r="H19" s="31"/>
      <c r="I19" s="31"/>
      <c r="J19" s="31"/>
      <c r="K19" s="31"/>
      <c r="L19" s="31"/>
      <c r="P19" s="31"/>
      <c r="Q19" s="31"/>
    </row>
    <row r="20" spans="1:17" x14ac:dyDescent="0.2">
      <c r="A20" s="19" t="s">
        <v>60</v>
      </c>
      <c r="B20" s="27">
        <v>9959</v>
      </c>
      <c r="C20" s="27">
        <v>-117</v>
      </c>
      <c r="D20" s="28">
        <v>-1.1611750694720127</v>
      </c>
      <c r="E20" s="27">
        <v>-599</v>
      </c>
      <c r="F20" s="28">
        <v>-5.673422996779693</v>
      </c>
      <c r="H20" s="31"/>
      <c r="I20" s="31"/>
      <c r="J20" s="31"/>
      <c r="K20" s="31"/>
      <c r="L20" s="31"/>
      <c r="P20" s="31"/>
      <c r="Q20" s="31"/>
    </row>
    <row r="21" spans="1:17" x14ac:dyDescent="0.2">
      <c r="A21" s="19" t="s">
        <v>61</v>
      </c>
      <c r="B21" s="27">
        <v>9759</v>
      </c>
      <c r="C21" s="27">
        <v>-222</v>
      </c>
      <c r="D21" s="28">
        <v>-2.2242260294559664</v>
      </c>
      <c r="E21" s="27">
        <v>-388</v>
      </c>
      <c r="F21" s="28">
        <v>-3.8237902828422197</v>
      </c>
      <c r="H21" s="31"/>
      <c r="I21" s="31"/>
      <c r="J21" s="31"/>
      <c r="K21" s="31"/>
      <c r="L21" s="31"/>
      <c r="M21" s="31"/>
      <c r="P21" s="31"/>
      <c r="Q21" s="31"/>
    </row>
    <row r="22" spans="1:17" x14ac:dyDescent="0.2">
      <c r="A22" s="19" t="s">
        <v>62</v>
      </c>
      <c r="B22" s="27">
        <v>8729</v>
      </c>
      <c r="C22" s="27">
        <v>-86</v>
      </c>
      <c r="D22" s="28">
        <v>-0.97560975609756095</v>
      </c>
      <c r="E22" s="27">
        <v>-347</v>
      </c>
      <c r="F22" s="28">
        <v>-3.8232701630674306</v>
      </c>
      <c r="H22" s="31"/>
      <c r="I22" s="31"/>
      <c r="J22" s="31"/>
      <c r="K22" s="31"/>
      <c r="L22" s="31"/>
      <c r="M22" s="31"/>
      <c r="P22" s="31"/>
      <c r="Q22" s="31"/>
    </row>
    <row r="23" spans="1:17" x14ac:dyDescent="0.2">
      <c r="A23" s="19" t="s">
        <v>63</v>
      </c>
      <c r="B23" s="27">
        <v>1120</v>
      </c>
      <c r="C23" s="27">
        <v>-15</v>
      </c>
      <c r="D23" s="28">
        <v>-1.3215859030837005</v>
      </c>
      <c r="E23" s="27">
        <v>-15</v>
      </c>
      <c r="F23" s="28">
        <v>-1.3215859030837005</v>
      </c>
      <c r="H23" s="31"/>
      <c r="I23" s="31"/>
      <c r="J23" s="31"/>
      <c r="K23" s="31"/>
      <c r="L23" s="31"/>
      <c r="M23" s="31"/>
      <c r="P23" s="31"/>
    </row>
    <row r="24" spans="1:17" x14ac:dyDescent="0.2">
      <c r="A24" s="19" t="s">
        <v>64</v>
      </c>
      <c r="B24" s="27">
        <v>4305</v>
      </c>
      <c r="C24" s="27">
        <v>-51</v>
      </c>
      <c r="D24" s="28">
        <v>-1.1707988980716253</v>
      </c>
      <c r="E24" s="27">
        <v>-93</v>
      </c>
      <c r="F24" s="28">
        <v>-2.1145975443383356</v>
      </c>
      <c r="H24" s="31"/>
      <c r="I24" s="31"/>
      <c r="J24" s="31"/>
      <c r="K24" s="31"/>
      <c r="L24" s="31"/>
      <c r="P24" s="31"/>
    </row>
    <row r="25" spans="1:17" x14ac:dyDescent="0.2">
      <c r="A25" s="19" t="s">
        <v>65</v>
      </c>
      <c r="B25" s="27">
        <v>1519</v>
      </c>
      <c r="C25" s="27">
        <v>-34</v>
      </c>
      <c r="D25" s="28">
        <v>-2.1893110109465552</v>
      </c>
      <c r="E25" s="27">
        <v>-70</v>
      </c>
      <c r="F25" s="28">
        <v>-4.4052863436123353</v>
      </c>
      <c r="H25" s="31"/>
      <c r="I25" s="31"/>
      <c r="J25" s="31"/>
      <c r="K25" s="31"/>
      <c r="L25" s="31"/>
      <c r="P25" s="31"/>
      <c r="Q25" s="31"/>
    </row>
    <row r="26" spans="1:17" x14ac:dyDescent="0.2">
      <c r="A26" s="19" t="s">
        <v>66</v>
      </c>
      <c r="B26" s="27">
        <v>23896</v>
      </c>
      <c r="C26" s="27">
        <v>-509</v>
      </c>
      <c r="D26" s="28">
        <v>-2.0856381888957181</v>
      </c>
      <c r="E26" s="27">
        <v>-1483</v>
      </c>
      <c r="F26" s="28">
        <v>-5.8434138460932266</v>
      </c>
      <c r="H26" s="31"/>
      <c r="I26" s="31"/>
      <c r="J26" s="31"/>
      <c r="K26" s="31"/>
      <c r="L26" s="31"/>
      <c r="M26" s="31"/>
      <c r="P26" s="31"/>
      <c r="Q26" s="31"/>
    </row>
    <row r="27" spans="1:17" x14ac:dyDescent="0.2">
      <c r="A27" s="19" t="s">
        <v>67</v>
      </c>
      <c r="B27" s="27">
        <v>10271</v>
      </c>
      <c r="C27" s="27">
        <v>-168</v>
      </c>
      <c r="D27" s="28">
        <v>-1.609349554555034</v>
      </c>
      <c r="E27" s="27">
        <v>-655</v>
      </c>
      <c r="F27" s="28">
        <v>-5.9948746110195863</v>
      </c>
      <c r="H27" s="31"/>
      <c r="I27" s="31"/>
      <c r="J27" s="31"/>
      <c r="K27" s="31"/>
      <c r="L27" s="31"/>
      <c r="M27" s="31"/>
      <c r="P27" s="31"/>
      <c r="Q27" s="31"/>
    </row>
    <row r="28" spans="1:17" x14ac:dyDescent="0.2">
      <c r="A28" s="19" t="s">
        <v>68</v>
      </c>
      <c r="B28" s="27">
        <v>30565</v>
      </c>
      <c r="C28" s="27">
        <v>-643</v>
      </c>
      <c r="D28" s="28">
        <v>-2.0603691361189438</v>
      </c>
      <c r="E28" s="27">
        <v>-1582</v>
      </c>
      <c r="F28" s="28">
        <v>-4.9211434970603793</v>
      </c>
      <c r="H28" s="31"/>
      <c r="I28" s="31"/>
      <c r="J28" s="31"/>
      <c r="K28" s="31"/>
      <c r="L28" s="31"/>
      <c r="M28" s="31"/>
      <c r="P28" s="31"/>
      <c r="Q28" s="31"/>
    </row>
    <row r="29" spans="1:17" x14ac:dyDescent="0.2">
      <c r="A29" s="19" t="s">
        <v>69</v>
      </c>
      <c r="B29" s="27">
        <v>1613</v>
      </c>
      <c r="C29" s="27">
        <v>-43</v>
      </c>
      <c r="D29" s="28">
        <v>-2.5966183574879227</v>
      </c>
      <c r="E29" s="27">
        <v>-77</v>
      </c>
      <c r="F29" s="28">
        <v>-4.556213017751479</v>
      </c>
      <c r="H29" s="31"/>
      <c r="I29" s="31"/>
      <c r="J29" s="31"/>
      <c r="K29" s="31"/>
      <c r="L29" s="31"/>
      <c r="M29" s="31"/>
      <c r="P29" s="31"/>
      <c r="Q29" s="31"/>
    </row>
    <row r="30" spans="1:17" x14ac:dyDescent="0.2">
      <c r="A30" s="19" t="s">
        <v>70</v>
      </c>
      <c r="B30" s="27">
        <v>3104</v>
      </c>
      <c r="C30" s="27">
        <v>-85</v>
      </c>
      <c r="D30" s="28">
        <v>-2.66541235497021</v>
      </c>
      <c r="E30" s="27">
        <v>-140</v>
      </c>
      <c r="F30" s="28">
        <v>-4.3156596794081379</v>
      </c>
      <c r="H30" s="31"/>
      <c r="I30" s="31"/>
      <c r="J30" s="31"/>
      <c r="K30" s="31"/>
      <c r="L30" s="31"/>
      <c r="P30" s="31"/>
    </row>
    <row r="31" spans="1:17" x14ac:dyDescent="0.2">
      <c r="A31" s="19" t="s">
        <v>71</v>
      </c>
      <c r="B31" s="27">
        <v>16637</v>
      </c>
      <c r="C31" s="27">
        <v>-420</v>
      </c>
      <c r="D31" s="28">
        <v>-2.4623321803365186</v>
      </c>
      <c r="E31" s="27">
        <v>-814</v>
      </c>
      <c r="F31" s="28">
        <v>-4.664489141023437</v>
      </c>
      <c r="H31" s="31"/>
      <c r="I31" s="31"/>
      <c r="J31" s="31"/>
      <c r="K31" s="31"/>
      <c r="L31" s="31"/>
      <c r="P31" s="31"/>
      <c r="Q31" s="31"/>
    </row>
    <row r="32" spans="1:17" x14ac:dyDescent="0.2">
      <c r="A32" s="19" t="s">
        <v>72</v>
      </c>
      <c r="B32" s="27">
        <v>12954</v>
      </c>
      <c r="C32" s="27">
        <v>-234</v>
      </c>
      <c r="D32" s="28">
        <v>-1.7743403093721566</v>
      </c>
      <c r="E32" s="27">
        <v>-619</v>
      </c>
      <c r="F32" s="28">
        <v>-4.5605245708391662</v>
      </c>
      <c r="H32" s="31"/>
      <c r="I32" s="31"/>
      <c r="J32" s="31"/>
      <c r="K32" s="31"/>
      <c r="L32" s="31"/>
      <c r="M32" s="31"/>
      <c r="P32" s="31"/>
      <c r="Q32" s="31"/>
    </row>
    <row r="33" spans="1:19" x14ac:dyDescent="0.2">
      <c r="A33" s="19" t="s">
        <v>73</v>
      </c>
      <c r="B33" s="27">
        <v>6371</v>
      </c>
      <c r="C33" s="27">
        <v>-103</v>
      </c>
      <c r="D33" s="28">
        <v>-1.5909793018226752</v>
      </c>
      <c r="E33" s="27">
        <v>189</v>
      </c>
      <c r="F33" s="28">
        <v>3.057263021675833</v>
      </c>
      <c r="H33" s="31"/>
      <c r="I33" s="31"/>
      <c r="J33" s="31"/>
      <c r="K33" s="31"/>
      <c r="L33" s="31"/>
      <c r="M33" s="31"/>
      <c r="P33" s="31"/>
      <c r="Q33" s="31"/>
    </row>
    <row r="34" spans="1:19" x14ac:dyDescent="0.2">
      <c r="A34" s="19" t="s">
        <v>74</v>
      </c>
      <c r="B34" s="27">
        <v>9858</v>
      </c>
      <c r="C34" s="27">
        <v>-265</v>
      </c>
      <c r="D34" s="28">
        <v>-2.6178010471204187</v>
      </c>
      <c r="E34" s="27">
        <v>-758</v>
      </c>
      <c r="F34" s="28">
        <v>-7.1401657874905808</v>
      </c>
      <c r="H34" s="31"/>
      <c r="I34" s="31"/>
      <c r="J34" s="31"/>
      <c r="K34" s="31"/>
      <c r="L34" s="31"/>
      <c r="M34" s="31"/>
      <c r="P34" s="31"/>
      <c r="Q34" s="31"/>
    </row>
    <row r="35" spans="1:19" x14ac:dyDescent="0.2">
      <c r="A35" s="19" t="s">
        <v>75</v>
      </c>
      <c r="B35" s="27">
        <v>3181</v>
      </c>
      <c r="C35" s="27">
        <v>-88</v>
      </c>
      <c r="D35" s="28">
        <v>-2.6919547262159682</v>
      </c>
      <c r="E35" s="27">
        <v>-195</v>
      </c>
      <c r="F35" s="28">
        <v>-5.7760663507109005</v>
      </c>
      <c r="H35" s="31"/>
      <c r="I35" s="31"/>
      <c r="J35" s="31"/>
      <c r="K35" s="31"/>
      <c r="L35" s="31"/>
      <c r="P35" s="31"/>
    </row>
    <row r="36" spans="1:19" x14ac:dyDescent="0.2">
      <c r="A36" s="19" t="s">
        <v>76</v>
      </c>
      <c r="B36" s="27">
        <v>2307</v>
      </c>
      <c r="C36" s="27">
        <v>-72</v>
      </c>
      <c r="D36" s="28">
        <v>-3.0264817150063053</v>
      </c>
      <c r="E36" s="27">
        <v>-68</v>
      </c>
      <c r="F36" s="28">
        <v>-2.8631578947368421</v>
      </c>
      <c r="H36" s="31"/>
      <c r="I36" s="31"/>
      <c r="J36" s="31"/>
      <c r="K36" s="31"/>
      <c r="L36" s="31"/>
      <c r="P36" s="31"/>
      <c r="Q36" s="31"/>
    </row>
    <row r="37" spans="1:19" x14ac:dyDescent="0.2">
      <c r="A37" s="19" t="s">
        <v>77</v>
      </c>
      <c r="B37" s="27">
        <v>5302</v>
      </c>
      <c r="C37" s="27">
        <v>-159</v>
      </c>
      <c r="D37" s="28">
        <v>-2.9115546603186231</v>
      </c>
      <c r="E37" s="27">
        <v>-167</v>
      </c>
      <c r="F37" s="28">
        <v>-3.053574693728287</v>
      </c>
      <c r="H37" s="31"/>
      <c r="I37" s="31"/>
      <c r="J37" s="31"/>
      <c r="K37" s="31"/>
      <c r="L37" s="31"/>
      <c r="P37" s="31"/>
      <c r="Q37" s="31"/>
    </row>
    <row r="38" spans="1:19" x14ac:dyDescent="0.2">
      <c r="A38" s="19" t="s">
        <v>78</v>
      </c>
      <c r="B38" s="27">
        <v>24870</v>
      </c>
      <c r="C38" s="27">
        <v>-516</v>
      </c>
      <c r="D38" s="28">
        <v>-2.0326164027416689</v>
      </c>
      <c r="E38" s="27">
        <v>-1230</v>
      </c>
      <c r="F38" s="28">
        <v>-4.7126436781609193</v>
      </c>
      <c r="H38" s="31"/>
      <c r="I38" s="31"/>
      <c r="J38" s="31"/>
      <c r="K38" s="31"/>
      <c r="L38" s="31"/>
      <c r="P38" s="31"/>
      <c r="Q38" s="31"/>
    </row>
    <row r="39" spans="1:19" x14ac:dyDescent="0.2">
      <c r="A39" s="37" t="s">
        <v>35</v>
      </c>
      <c r="B39" s="38">
        <v>299168</v>
      </c>
      <c r="C39" s="38">
        <v>-5753</v>
      </c>
      <c r="D39" s="39">
        <v>-1.8867181991401052</v>
      </c>
      <c r="E39" s="38">
        <v>-14811</v>
      </c>
      <c r="F39" s="39">
        <v>-4.7171944620500099</v>
      </c>
      <c r="H39" s="31"/>
      <c r="K39" s="31"/>
      <c r="R39" s="31"/>
    </row>
    <row r="40" spans="1:19" ht="13.5" x14ac:dyDescent="0.25">
      <c r="A40" s="29" t="s">
        <v>363</v>
      </c>
      <c r="B40" s="53">
        <v>1137758</v>
      </c>
      <c r="C40" s="53">
        <v>-24696</v>
      </c>
      <c r="D40" s="28">
        <v>-2.1244711618696308</v>
      </c>
      <c r="E40" s="27">
        <v>-70104</v>
      </c>
      <c r="F40" s="28">
        <v>-5.8039742950767552</v>
      </c>
      <c r="H40" s="31"/>
      <c r="I40" s="31"/>
      <c r="J40" s="86"/>
      <c r="K40" s="31"/>
      <c r="L40" s="31"/>
      <c r="R40" s="31"/>
    </row>
    <row r="41" spans="1:19" x14ac:dyDescent="0.2">
      <c r="A41" s="19" t="s">
        <v>299</v>
      </c>
      <c r="B41" s="53">
        <v>1692567</v>
      </c>
      <c r="C41" s="27">
        <v>-30935</v>
      </c>
      <c r="D41" s="28">
        <v>-1.7948920279755987</v>
      </c>
      <c r="E41" s="27">
        <v>-102086</v>
      </c>
      <c r="F41" s="28">
        <v>-5.6883419803159718</v>
      </c>
      <c r="H41" s="31"/>
      <c r="R41" s="31"/>
      <c r="S41" s="31"/>
    </row>
    <row r="42" spans="1:19" ht="13.5" thickBot="1" x14ac:dyDescent="0.25">
      <c r="A42" s="40" t="s">
        <v>36</v>
      </c>
      <c r="B42" s="41">
        <v>2674599</v>
      </c>
      <c r="C42" s="41">
        <v>-10836</v>
      </c>
      <c r="D42" s="42">
        <v>-0.40351004585849215</v>
      </c>
      <c r="E42" s="41">
        <v>-173987</v>
      </c>
      <c r="F42" s="42">
        <v>-6.1078373621158004</v>
      </c>
      <c r="H42" s="31"/>
    </row>
    <row r="43" spans="1:19" x14ac:dyDescent="0.2">
      <c r="A43" s="43" t="s">
        <v>405</v>
      </c>
    </row>
    <row r="44" spans="1:19" x14ac:dyDescent="0.2">
      <c r="C44" s="31"/>
      <c r="D44" s="31"/>
      <c r="K44" s="31"/>
    </row>
    <row r="45" spans="1:19" x14ac:dyDescent="0.2">
      <c r="K45" s="31"/>
      <c r="M45" s="31"/>
    </row>
    <row r="46" spans="1:19" x14ac:dyDescent="0.2">
      <c r="A46" s="30"/>
      <c r="D46" s="30"/>
      <c r="E46" s="30"/>
    </row>
    <row r="47" spans="1:19" x14ac:dyDescent="0.2">
      <c r="A47" s="30"/>
      <c r="B47" s="31"/>
      <c r="K47" s="31"/>
    </row>
    <row r="48" spans="1:19" x14ac:dyDescent="0.2">
      <c r="A48" s="30"/>
      <c r="B48" s="31"/>
    </row>
    <row r="49" spans="1:13" x14ac:dyDescent="0.2">
      <c r="A49" s="30"/>
      <c r="B49" s="31"/>
    </row>
    <row r="50" spans="1:13" x14ac:dyDescent="0.2">
      <c r="A50" s="30"/>
      <c r="B50" s="31"/>
      <c r="M50" s="31"/>
    </row>
    <row r="51" spans="1:13" x14ac:dyDescent="0.2">
      <c r="B51" s="31"/>
    </row>
    <row r="52" spans="1:13" x14ac:dyDescent="0.2">
      <c r="B52" s="31"/>
      <c r="M52" s="31"/>
    </row>
    <row r="53" spans="1:13" x14ac:dyDescent="0.2">
      <c r="B53" s="31"/>
    </row>
    <row r="54" spans="1:13" x14ac:dyDescent="0.2">
      <c r="B54" s="31"/>
    </row>
    <row r="55" spans="1:13" x14ac:dyDescent="0.2">
      <c r="B55" s="31"/>
    </row>
    <row r="56" spans="1:13" x14ac:dyDescent="0.2">
      <c r="B56" s="31"/>
    </row>
    <row r="57" spans="1:13" x14ac:dyDescent="0.2">
      <c r="B57" s="31"/>
      <c r="M57" s="31"/>
    </row>
    <row r="58" spans="1:13" x14ac:dyDescent="0.2">
      <c r="B58" s="31"/>
    </row>
    <row r="59" spans="1:13" x14ac:dyDescent="0.2">
      <c r="B59" s="31"/>
    </row>
    <row r="64" spans="1:13" x14ac:dyDescent="0.2">
      <c r="M64" s="31"/>
    </row>
    <row r="65" spans="13:13" x14ac:dyDescent="0.2">
      <c r="M65" s="31"/>
    </row>
    <row r="84" spans="2:2" x14ac:dyDescent="0.2">
      <c r="B84" s="31"/>
    </row>
  </sheetData>
  <mergeCells count="4">
    <mergeCell ref="B7:B8"/>
    <mergeCell ref="A7:A8"/>
    <mergeCell ref="C7:D7"/>
    <mergeCell ref="E7:F7"/>
  </mergeCells>
  <phoneticPr fontId="2" type="noConversion"/>
  <conditionalFormatting sqref="F9:F42 D9:D42">
    <cfRule type="colorScale" priority="1">
      <colorScale>
        <cfvo type="min"/>
        <cfvo type="max"/>
        <color rgb="FFFFEF9C"/>
        <color rgb="FF63BE7B"/>
      </colorScale>
    </cfRule>
  </conditionalFormatting>
  <hyperlinks>
    <hyperlink ref="A1" location="Índex!A1" display="TORNAR A L'ÍNDEX" xr:uid="{00000000-0004-0000-0B00-000000000000}"/>
    <hyperlink ref="C1" location="Índex!A1" display="TAULA ANTERIOR" xr:uid="{00000000-0004-0000-0B00-000001000000}"/>
    <hyperlink ref="E1" location="TaulaE2!A1" display="TAULA SEGÜENT" xr:uid="{00000000-0004-0000-0B00-000002000000}"/>
  </hyperlinks>
  <pageMargins left="0.75" right="0.75" top="1" bottom="1" header="0" footer="0"/>
  <pageSetup paperSize="9" orientation="portrait" r:id="rId1"/>
  <headerFooter alignWithMargins="0"/>
  <colBreaks count="1" manualBreakCount="1">
    <brk id="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58"/>
  <sheetViews>
    <sheetView zoomScaleNormal="100" workbookViewId="0">
      <selection activeCell="A3" sqref="A3"/>
    </sheetView>
  </sheetViews>
  <sheetFormatPr baseColWidth="10" defaultColWidth="12.83203125" defaultRowHeight="12.75" x14ac:dyDescent="0.2"/>
  <cols>
    <col min="1" max="1" width="27.83203125" style="19" customWidth="1"/>
    <col min="2" max="8" width="12.83203125" style="19" customWidth="1"/>
    <col min="9" max="9" width="12" style="19" customWidth="1"/>
    <col min="10" max="16384" width="12.83203125" style="19"/>
  </cols>
  <sheetData>
    <row r="1" spans="1:15" x14ac:dyDescent="0.2">
      <c r="A1" s="21" t="s">
        <v>34</v>
      </c>
      <c r="C1" s="21" t="s">
        <v>87</v>
      </c>
      <c r="E1" s="21" t="s">
        <v>47</v>
      </c>
    </row>
    <row r="2" spans="1:15" x14ac:dyDescent="0.2">
      <c r="A2" s="21"/>
    </row>
    <row r="3" spans="1:15" x14ac:dyDescent="0.2">
      <c r="A3" s="15" t="s">
        <v>436</v>
      </c>
      <c r="B3" s="15"/>
      <c r="C3" s="15"/>
      <c r="D3" s="15"/>
      <c r="E3" s="15"/>
      <c r="F3" s="15"/>
    </row>
    <row r="4" spans="1:15" x14ac:dyDescent="0.2">
      <c r="A4" s="21"/>
    </row>
    <row r="5" spans="1:15" x14ac:dyDescent="0.2">
      <c r="A5" s="23" t="s">
        <v>286</v>
      </c>
      <c r="B5" s="20" t="s">
        <v>439</v>
      </c>
      <c r="D5" s="24"/>
    </row>
    <row r="6" spans="1:15" ht="13.5" thickBot="1" x14ac:dyDescent="0.25">
      <c r="A6" s="23" t="s">
        <v>328</v>
      </c>
    </row>
    <row r="7" spans="1:15" x14ac:dyDescent="0.2">
      <c r="A7" s="179"/>
      <c r="B7" s="177" t="s">
        <v>37</v>
      </c>
      <c r="C7" s="181" t="s">
        <v>39</v>
      </c>
      <c r="D7" s="181"/>
      <c r="E7" s="181" t="s">
        <v>40</v>
      </c>
      <c r="F7" s="181"/>
    </row>
    <row r="8" spans="1:15" x14ac:dyDescent="0.2">
      <c r="A8" s="180"/>
      <c r="B8" s="178"/>
      <c r="C8" s="25" t="s">
        <v>37</v>
      </c>
      <c r="D8" s="25" t="s">
        <v>38</v>
      </c>
      <c r="E8" s="25" t="s">
        <v>37</v>
      </c>
      <c r="F8" s="25" t="s">
        <v>38</v>
      </c>
      <c r="N8" s="87"/>
      <c r="O8" s="87"/>
    </row>
    <row r="9" spans="1:15" x14ac:dyDescent="0.2">
      <c r="A9" s="19" t="s">
        <v>49</v>
      </c>
      <c r="B9" s="51">
        <v>647</v>
      </c>
      <c r="C9" s="27">
        <v>-3</v>
      </c>
      <c r="D9" s="28">
        <v>-0.46153846153846156</v>
      </c>
      <c r="E9" s="27">
        <v>-12</v>
      </c>
      <c r="F9" s="28">
        <v>-1.8209408194233687</v>
      </c>
      <c r="J9" s="31"/>
    </row>
    <row r="10" spans="1:15" ht="13.5" x14ac:dyDescent="0.25">
      <c r="A10" s="19" t="s">
        <v>50</v>
      </c>
      <c r="B10" s="27">
        <v>765</v>
      </c>
      <c r="C10" s="27">
        <v>-3</v>
      </c>
      <c r="D10" s="28">
        <v>-0.390625</v>
      </c>
      <c r="E10" s="27">
        <v>1</v>
      </c>
      <c r="F10" s="28">
        <v>0.13089005235602094</v>
      </c>
      <c r="H10" s="29"/>
      <c r="J10" s="31"/>
    </row>
    <row r="11" spans="1:15" x14ac:dyDescent="0.2">
      <c r="A11" s="19" t="s">
        <v>51</v>
      </c>
      <c r="B11" s="27">
        <v>5468</v>
      </c>
      <c r="C11" s="27">
        <v>-13</v>
      </c>
      <c r="D11" s="28">
        <v>-0.23718299580368546</v>
      </c>
      <c r="E11" s="27">
        <v>-63</v>
      </c>
      <c r="F11" s="28">
        <v>-1.1390345326342433</v>
      </c>
      <c r="J11" s="31"/>
      <c r="K11" s="31"/>
      <c r="L11" s="31"/>
      <c r="M11" s="31"/>
      <c r="N11" s="31"/>
      <c r="O11" s="31"/>
    </row>
    <row r="12" spans="1:15" x14ac:dyDescent="0.2">
      <c r="A12" s="19" t="s">
        <v>52</v>
      </c>
      <c r="B12" s="27">
        <v>175</v>
      </c>
      <c r="C12" s="27">
        <v>1</v>
      </c>
      <c r="D12" s="28">
        <v>0.57471264367816088</v>
      </c>
      <c r="E12" s="27">
        <v>3</v>
      </c>
      <c r="F12" s="28">
        <v>1.7441860465116279</v>
      </c>
    </row>
    <row r="13" spans="1:15" x14ac:dyDescent="0.2">
      <c r="A13" s="19" t="s">
        <v>53</v>
      </c>
      <c r="B13" s="27">
        <v>901</v>
      </c>
      <c r="C13" s="27">
        <v>-7</v>
      </c>
      <c r="D13" s="28">
        <v>-0.77092511013215859</v>
      </c>
      <c r="E13" s="27">
        <v>-4</v>
      </c>
      <c r="F13" s="28">
        <v>-0.44198895027624313</v>
      </c>
      <c r="J13" s="31"/>
    </row>
    <row r="14" spans="1:15" x14ac:dyDescent="0.2">
      <c r="A14" s="19" t="s">
        <v>54</v>
      </c>
      <c r="B14" s="27">
        <v>466</v>
      </c>
      <c r="C14" s="27">
        <v>7</v>
      </c>
      <c r="D14" s="28">
        <v>1.5250544662309369</v>
      </c>
      <c r="E14" s="27">
        <v>4</v>
      </c>
      <c r="F14" s="28">
        <v>0.86580086580086579</v>
      </c>
      <c r="J14" s="31"/>
    </row>
    <row r="15" spans="1:15" x14ac:dyDescent="0.2">
      <c r="A15" s="19" t="s">
        <v>55</v>
      </c>
      <c r="B15" s="27">
        <v>1411</v>
      </c>
      <c r="C15" s="27">
        <v>3</v>
      </c>
      <c r="D15" s="28">
        <v>0.2130681818181818</v>
      </c>
      <c r="E15" s="27">
        <v>-29</v>
      </c>
      <c r="F15" s="28">
        <v>-2.0138888888888888</v>
      </c>
      <c r="J15" s="31"/>
      <c r="K15" s="31"/>
      <c r="L15" s="31"/>
      <c r="M15" s="31"/>
      <c r="N15" s="31"/>
      <c r="O15" s="31"/>
    </row>
    <row r="16" spans="1:15" x14ac:dyDescent="0.2">
      <c r="A16" s="19" t="s">
        <v>56</v>
      </c>
      <c r="B16" s="27">
        <v>4073</v>
      </c>
      <c r="C16" s="27">
        <v>16</v>
      </c>
      <c r="D16" s="28">
        <v>0.39438008380576778</v>
      </c>
      <c r="E16" s="27">
        <v>-35</v>
      </c>
      <c r="F16" s="28">
        <v>-0.85199610516066215</v>
      </c>
      <c r="J16" s="31"/>
      <c r="K16" s="31"/>
      <c r="L16" s="31"/>
      <c r="M16" s="31"/>
      <c r="N16" s="31"/>
      <c r="O16" s="31"/>
    </row>
    <row r="17" spans="1:16" x14ac:dyDescent="0.2">
      <c r="A17" s="19" t="s">
        <v>57</v>
      </c>
      <c r="B17" s="27">
        <v>1276</v>
      </c>
      <c r="C17" s="27">
        <v>1</v>
      </c>
      <c r="D17" s="28">
        <v>7.8431372549019607E-2</v>
      </c>
      <c r="E17" s="27">
        <v>-22</v>
      </c>
      <c r="F17" s="28">
        <v>-1.6949152542372881</v>
      </c>
      <c r="J17" s="31"/>
      <c r="K17" s="31"/>
      <c r="L17" s="31"/>
      <c r="M17" s="31"/>
      <c r="N17" s="31"/>
      <c r="O17" s="31"/>
    </row>
    <row r="18" spans="1:16" x14ac:dyDescent="0.2">
      <c r="A18" s="19" t="s">
        <v>58</v>
      </c>
      <c r="B18" s="27">
        <v>2991</v>
      </c>
      <c r="C18" s="27">
        <v>4</v>
      </c>
      <c r="D18" s="28">
        <v>0.13391362571141616</v>
      </c>
      <c r="E18" s="27">
        <v>-33</v>
      </c>
      <c r="F18" s="28">
        <v>-1.0912698412698412</v>
      </c>
      <c r="J18" s="31"/>
      <c r="K18" s="31"/>
      <c r="L18" s="31"/>
      <c r="M18" s="31"/>
      <c r="N18" s="31"/>
      <c r="O18" s="31"/>
      <c r="P18" s="31"/>
    </row>
    <row r="19" spans="1:16" x14ac:dyDescent="0.2">
      <c r="A19" s="19" t="s">
        <v>59</v>
      </c>
      <c r="B19" s="27">
        <v>3028</v>
      </c>
      <c r="C19" s="27">
        <v>6</v>
      </c>
      <c r="D19" s="28">
        <v>0.19854401058901389</v>
      </c>
      <c r="E19" s="27">
        <v>-5</v>
      </c>
      <c r="F19" s="28">
        <v>-0.16485328058028356</v>
      </c>
      <c r="J19" s="31"/>
      <c r="K19" s="31"/>
      <c r="L19" s="31"/>
      <c r="M19" s="31"/>
      <c r="N19" s="31"/>
      <c r="O19" s="31"/>
      <c r="P19" s="31"/>
    </row>
    <row r="20" spans="1:16" x14ac:dyDescent="0.2">
      <c r="A20" s="19" t="s">
        <v>60</v>
      </c>
      <c r="B20" s="27">
        <v>1100</v>
      </c>
      <c r="C20" s="27">
        <v>-8</v>
      </c>
      <c r="D20" s="28">
        <v>-0.72202166064981954</v>
      </c>
      <c r="E20" s="27">
        <v>-9</v>
      </c>
      <c r="F20" s="28">
        <v>-0.81154192966636607</v>
      </c>
      <c r="J20" s="31"/>
      <c r="K20" s="31"/>
      <c r="L20" s="31"/>
      <c r="M20" s="31"/>
      <c r="N20" s="31"/>
      <c r="O20" s="31"/>
      <c r="P20" s="31"/>
    </row>
    <row r="21" spans="1:16" x14ac:dyDescent="0.2">
      <c r="A21" s="19" t="s">
        <v>61</v>
      </c>
      <c r="B21" s="27">
        <v>1748</v>
      </c>
      <c r="C21" s="27">
        <v>-5</v>
      </c>
      <c r="D21" s="28">
        <v>-0.2852253280091272</v>
      </c>
      <c r="E21" s="27">
        <v>-50</v>
      </c>
      <c r="F21" s="28">
        <v>-2.7808676307007785</v>
      </c>
      <c r="I21" s="87"/>
      <c r="J21" s="31"/>
      <c r="K21" s="31"/>
      <c r="L21" s="31"/>
      <c r="M21" s="31"/>
      <c r="N21" s="31"/>
      <c r="O21" s="31"/>
      <c r="P21" s="31"/>
    </row>
    <row r="22" spans="1:16" x14ac:dyDescent="0.2">
      <c r="A22" s="19" t="s">
        <v>62</v>
      </c>
      <c r="B22" s="27">
        <v>1322</v>
      </c>
      <c r="C22" s="27">
        <v>-3</v>
      </c>
      <c r="D22" s="28">
        <v>-0.22641509433962265</v>
      </c>
      <c r="E22" s="27">
        <v>-37</v>
      </c>
      <c r="F22" s="28">
        <v>-2.7225901398086827</v>
      </c>
      <c r="I22" s="87"/>
      <c r="J22" s="31"/>
      <c r="K22" s="31"/>
      <c r="L22" s="31"/>
      <c r="M22" s="31"/>
      <c r="N22" s="31"/>
      <c r="O22" s="31"/>
      <c r="P22" s="31"/>
    </row>
    <row r="23" spans="1:16" x14ac:dyDescent="0.2">
      <c r="A23" s="19" t="s">
        <v>63</v>
      </c>
      <c r="B23" s="27">
        <v>296</v>
      </c>
      <c r="C23" s="27">
        <v>-1</v>
      </c>
      <c r="D23" s="28">
        <v>-0.33670033670033667</v>
      </c>
      <c r="E23" s="27">
        <v>-10</v>
      </c>
      <c r="F23" s="28">
        <v>-3.2679738562091507</v>
      </c>
      <c r="I23" s="87"/>
      <c r="J23" s="31"/>
      <c r="K23" s="31"/>
      <c r="L23" s="31"/>
      <c r="M23" s="31"/>
      <c r="N23" s="31"/>
      <c r="O23" s="31"/>
      <c r="P23" s="31"/>
    </row>
    <row r="24" spans="1:16" x14ac:dyDescent="0.2">
      <c r="A24" s="19" t="s">
        <v>64</v>
      </c>
      <c r="B24" s="27">
        <v>876</v>
      </c>
      <c r="C24" s="27">
        <v>15</v>
      </c>
      <c r="D24" s="28">
        <v>1.7421602787456445</v>
      </c>
      <c r="E24" s="27">
        <v>18</v>
      </c>
      <c r="F24" s="28">
        <v>2.0979020979020979</v>
      </c>
      <c r="I24" s="87"/>
      <c r="J24" s="31"/>
      <c r="K24" s="31"/>
      <c r="L24" s="31"/>
      <c r="M24" s="31"/>
      <c r="N24" s="31"/>
      <c r="O24" s="31"/>
      <c r="P24" s="31"/>
    </row>
    <row r="25" spans="1:16" x14ac:dyDescent="0.2">
      <c r="A25" s="19" t="s">
        <v>65</v>
      </c>
      <c r="B25" s="27">
        <v>366</v>
      </c>
      <c r="C25" s="27">
        <v>2</v>
      </c>
      <c r="D25" s="28">
        <v>0.5494505494505495</v>
      </c>
      <c r="E25" s="27">
        <v>-11</v>
      </c>
      <c r="F25" s="28">
        <v>-2.9177718832891246</v>
      </c>
      <c r="I25" s="87"/>
      <c r="J25" s="31"/>
      <c r="K25" s="31"/>
      <c r="L25" s="31"/>
      <c r="M25" s="31"/>
      <c r="N25" s="31"/>
      <c r="O25" s="31"/>
      <c r="P25" s="31"/>
    </row>
    <row r="26" spans="1:16" x14ac:dyDescent="0.2">
      <c r="A26" s="19" t="s">
        <v>66</v>
      </c>
      <c r="B26" s="27">
        <v>2826</v>
      </c>
      <c r="C26" s="27">
        <v>-6</v>
      </c>
      <c r="D26" s="28">
        <v>-0.21186440677966101</v>
      </c>
      <c r="E26" s="27">
        <v>-64</v>
      </c>
      <c r="F26" s="28">
        <v>-2.2145328719723181</v>
      </c>
      <c r="J26" s="31"/>
      <c r="K26" s="31"/>
      <c r="L26" s="31"/>
      <c r="M26" s="31"/>
      <c r="N26" s="31"/>
      <c r="O26" s="31"/>
    </row>
    <row r="27" spans="1:16" x14ac:dyDescent="0.2">
      <c r="A27" s="19" t="s">
        <v>67</v>
      </c>
      <c r="B27" s="27">
        <v>1304</v>
      </c>
      <c r="C27" s="27">
        <v>1</v>
      </c>
      <c r="D27" s="28">
        <v>7.6745970836531077E-2</v>
      </c>
      <c r="E27" s="27">
        <v>11</v>
      </c>
      <c r="F27" s="28">
        <v>0.8507347254447023</v>
      </c>
      <c r="J27" s="31"/>
      <c r="K27" s="31"/>
      <c r="L27" s="31"/>
      <c r="M27" s="31"/>
      <c r="N27" s="31"/>
      <c r="O27" s="31"/>
    </row>
    <row r="28" spans="1:16" x14ac:dyDescent="0.2">
      <c r="A28" s="19" t="s">
        <v>68</v>
      </c>
      <c r="B28" s="27">
        <v>4134</v>
      </c>
      <c r="C28" s="27">
        <v>13</v>
      </c>
      <c r="D28" s="28">
        <v>0.31545741324921134</v>
      </c>
      <c r="E28" s="27">
        <v>-20</v>
      </c>
      <c r="F28" s="28">
        <v>-0.48146364949446319</v>
      </c>
      <c r="J28" s="31"/>
      <c r="K28" s="31"/>
      <c r="L28" s="31"/>
      <c r="M28" s="31"/>
      <c r="N28" s="31"/>
      <c r="O28" s="31"/>
    </row>
    <row r="29" spans="1:16" x14ac:dyDescent="0.2">
      <c r="A29" s="19" t="s">
        <v>69</v>
      </c>
      <c r="B29" s="27">
        <v>356</v>
      </c>
      <c r="C29" s="27">
        <v>5</v>
      </c>
      <c r="D29" s="28">
        <v>1.4245014245014245</v>
      </c>
      <c r="E29" s="27">
        <v>-3</v>
      </c>
      <c r="F29" s="28">
        <v>-0.83565459610027859</v>
      </c>
      <c r="J29" s="31"/>
    </row>
    <row r="30" spans="1:16" x14ac:dyDescent="0.2">
      <c r="A30" s="19" t="s">
        <v>70</v>
      </c>
      <c r="B30" s="27">
        <v>597</v>
      </c>
      <c r="C30" s="27">
        <v>-5</v>
      </c>
      <c r="D30" s="28">
        <v>-0.83056478405315626</v>
      </c>
      <c r="E30" s="27">
        <v>-7</v>
      </c>
      <c r="F30" s="28">
        <v>-1.1589403973509933</v>
      </c>
      <c r="J30" s="31"/>
      <c r="K30" s="31"/>
      <c r="L30" s="31"/>
    </row>
    <row r="31" spans="1:16" x14ac:dyDescent="0.2">
      <c r="A31" s="19" t="s">
        <v>71</v>
      </c>
      <c r="B31" s="27">
        <v>2621</v>
      </c>
      <c r="C31" s="27">
        <v>10</v>
      </c>
      <c r="D31" s="28">
        <v>0.38299502106472616</v>
      </c>
      <c r="E31" s="27">
        <v>-44</v>
      </c>
      <c r="F31" s="28">
        <v>-1.6510318949343339</v>
      </c>
      <c r="J31" s="31"/>
      <c r="K31" s="31"/>
      <c r="L31" s="31"/>
      <c r="M31" s="31"/>
      <c r="N31" s="31"/>
      <c r="O31" s="31"/>
    </row>
    <row r="32" spans="1:16" x14ac:dyDescent="0.2">
      <c r="A32" s="19" t="s">
        <v>72</v>
      </c>
      <c r="B32" s="27">
        <v>2143</v>
      </c>
      <c r="C32" s="27">
        <v>1</v>
      </c>
      <c r="D32" s="28">
        <v>4.6685340802987862E-2</v>
      </c>
      <c r="E32" s="27">
        <v>-38</v>
      </c>
      <c r="F32" s="28">
        <v>-1.7423200366804219</v>
      </c>
      <c r="J32" s="31"/>
      <c r="K32" s="31"/>
      <c r="L32" s="31"/>
      <c r="M32" s="31"/>
      <c r="N32" s="31"/>
      <c r="O32" s="31"/>
    </row>
    <row r="33" spans="1:15" x14ac:dyDescent="0.2">
      <c r="A33" s="19" t="s">
        <v>73</v>
      </c>
      <c r="B33" s="27">
        <v>1872</v>
      </c>
      <c r="C33" s="27">
        <v>-20</v>
      </c>
      <c r="D33" s="28">
        <v>-1.0570824524312896</v>
      </c>
      <c r="E33" s="27">
        <v>66</v>
      </c>
      <c r="F33" s="28">
        <v>3.6544850498338874</v>
      </c>
      <c r="J33" s="31"/>
      <c r="K33" s="31"/>
      <c r="L33" s="31"/>
      <c r="M33" s="31"/>
      <c r="N33" s="31"/>
      <c r="O33" s="31"/>
    </row>
    <row r="34" spans="1:15" x14ac:dyDescent="0.2">
      <c r="A34" s="19" t="s">
        <v>74</v>
      </c>
      <c r="B34" s="27">
        <v>1628</v>
      </c>
      <c r="C34" s="27">
        <v>-2</v>
      </c>
      <c r="D34" s="28">
        <v>-0.1226993865030675</v>
      </c>
      <c r="E34" s="27">
        <v>-35</v>
      </c>
      <c r="F34" s="28">
        <v>-2.1046301864101022</v>
      </c>
      <c r="J34" s="31"/>
      <c r="K34" s="31"/>
      <c r="L34" s="31"/>
      <c r="M34" s="31"/>
      <c r="N34" s="31"/>
      <c r="O34" s="31"/>
    </row>
    <row r="35" spans="1:15" x14ac:dyDescent="0.2">
      <c r="A35" s="19" t="s">
        <v>75</v>
      </c>
      <c r="B35" s="27">
        <v>617</v>
      </c>
      <c r="C35" s="27">
        <v>7</v>
      </c>
      <c r="D35" s="28">
        <v>1.1475409836065573</v>
      </c>
      <c r="E35" s="27">
        <v>-2</v>
      </c>
      <c r="F35" s="28">
        <v>-0.32310177705977383</v>
      </c>
      <c r="J35" s="31"/>
    </row>
    <row r="36" spans="1:15" x14ac:dyDescent="0.2">
      <c r="A36" s="19" t="s">
        <v>76</v>
      </c>
      <c r="B36" s="27">
        <v>566</v>
      </c>
      <c r="C36" s="27">
        <v>1</v>
      </c>
      <c r="D36" s="28">
        <v>0.17699115044247787</v>
      </c>
      <c r="E36" s="27">
        <v>-11</v>
      </c>
      <c r="F36" s="28">
        <v>-1.9064124783362217</v>
      </c>
      <c r="J36" s="31"/>
    </row>
    <row r="37" spans="1:15" x14ac:dyDescent="0.2">
      <c r="A37" s="19" t="s">
        <v>77</v>
      </c>
      <c r="B37" s="27">
        <v>1219</v>
      </c>
      <c r="C37" s="27">
        <v>2</v>
      </c>
      <c r="D37" s="28">
        <v>0.16433853738701726</v>
      </c>
      <c r="E37" s="27">
        <v>-24</v>
      </c>
      <c r="F37" s="28">
        <v>-1.9308125502815767</v>
      </c>
      <c r="J37" s="31"/>
      <c r="K37" s="31"/>
      <c r="L37" s="31"/>
      <c r="M37" s="31"/>
      <c r="N37" s="31"/>
      <c r="O37" s="31"/>
    </row>
    <row r="38" spans="1:15" x14ac:dyDescent="0.2">
      <c r="A38" s="19" t="s">
        <v>78</v>
      </c>
      <c r="B38" s="27">
        <v>3661</v>
      </c>
      <c r="C38" s="27">
        <v>-3</v>
      </c>
      <c r="D38" s="28">
        <v>-8.1877729257641918E-2</v>
      </c>
      <c r="E38" s="27">
        <v>-101</v>
      </c>
      <c r="F38" s="28">
        <v>-2.6847421584263689</v>
      </c>
      <c r="H38" s="31"/>
      <c r="J38" s="31"/>
      <c r="K38" s="31"/>
      <c r="L38" s="31"/>
      <c r="M38" s="31"/>
      <c r="N38" s="31"/>
      <c r="O38" s="31"/>
    </row>
    <row r="39" spans="1:15" x14ac:dyDescent="0.2">
      <c r="A39" s="37" t="s">
        <v>35</v>
      </c>
      <c r="B39" s="38">
        <v>50453</v>
      </c>
      <c r="C39" s="38">
        <v>16</v>
      </c>
      <c r="D39" s="39">
        <v>3.1722743224220314E-2</v>
      </c>
      <c r="E39" s="38">
        <v>-566</v>
      </c>
      <c r="F39" s="39">
        <v>-1.1093906191810894</v>
      </c>
    </row>
    <row r="40" spans="1:15" ht="13.5" x14ac:dyDescent="0.25">
      <c r="A40" s="29" t="s">
        <v>363</v>
      </c>
      <c r="B40" s="53">
        <v>216349</v>
      </c>
      <c r="C40" s="27">
        <v>-119</v>
      </c>
      <c r="D40" s="28">
        <v>-5.4973483378605609E-2</v>
      </c>
      <c r="E40" s="27">
        <v>-3208</v>
      </c>
      <c r="F40" s="28">
        <v>-1.4611239905810336</v>
      </c>
    </row>
    <row r="41" spans="1:15" x14ac:dyDescent="0.2">
      <c r="A41" s="19" t="s">
        <v>299</v>
      </c>
      <c r="B41" s="53">
        <v>328693</v>
      </c>
      <c r="C41" s="27">
        <v>-432</v>
      </c>
      <c r="D41" s="28">
        <v>-0.13125712115457652</v>
      </c>
      <c r="E41" s="27">
        <v>-5365</v>
      </c>
      <c r="F41" s="28">
        <v>-1.6060085374396065</v>
      </c>
    </row>
    <row r="42" spans="1:15" ht="13.5" thickBot="1" x14ac:dyDescent="0.25">
      <c r="A42" s="40" t="s">
        <v>36</v>
      </c>
      <c r="B42" s="56">
        <v>544472</v>
      </c>
      <c r="C42" s="41">
        <v>1781</v>
      </c>
      <c r="D42" s="42">
        <v>0.3281793875336057</v>
      </c>
      <c r="E42" s="41">
        <v>-10149</v>
      </c>
      <c r="F42" s="42">
        <v>-1.829898254844299</v>
      </c>
    </row>
    <row r="43" spans="1:15" x14ac:dyDescent="0.2">
      <c r="A43" s="43" t="s">
        <v>326</v>
      </c>
    </row>
    <row r="45" spans="1:15" x14ac:dyDescent="0.2">
      <c r="A45" s="87"/>
      <c r="D45" s="87"/>
    </row>
    <row r="47" spans="1:15" x14ac:dyDescent="0.2">
      <c r="B47" s="31"/>
    </row>
    <row r="48" spans="1:15" x14ac:dyDescent="0.2">
      <c r="B48" s="31"/>
    </row>
    <row r="49" spans="2:5" x14ac:dyDescent="0.2">
      <c r="B49" s="31"/>
    </row>
    <row r="50" spans="2:5" x14ac:dyDescent="0.2">
      <c r="B50" s="31"/>
      <c r="D50" s="30"/>
    </row>
    <row r="51" spans="2:5" x14ac:dyDescent="0.2">
      <c r="B51" s="31"/>
      <c r="E51" s="31"/>
    </row>
    <row r="58" spans="2:5" x14ac:dyDescent="0.2">
      <c r="B58" s="31"/>
      <c r="E58" s="31"/>
    </row>
  </sheetData>
  <mergeCells count="4">
    <mergeCell ref="B7:B8"/>
    <mergeCell ref="A7:A8"/>
    <mergeCell ref="C7:D7"/>
    <mergeCell ref="E7:F7"/>
  </mergeCells>
  <phoneticPr fontId="2" type="noConversion"/>
  <conditionalFormatting sqref="F9:F42 D9:D42">
    <cfRule type="colorScale" priority="1">
      <colorScale>
        <cfvo type="min"/>
        <cfvo type="max"/>
        <color rgb="FFFFEF9C"/>
        <color rgb="FF63BE7B"/>
      </colorScale>
    </cfRule>
  </conditionalFormatting>
  <hyperlinks>
    <hyperlink ref="A1" location="Índex!A1" display="TORNAR A L'ÍNDEX" xr:uid="{00000000-0004-0000-0C00-000000000000}"/>
    <hyperlink ref="C1" location="Índex!A1" display="TAULA ANTERIOR" xr:uid="{00000000-0004-0000-0C00-000001000000}"/>
    <hyperlink ref="E1" location="TaulaE2!A1" display="TAULA SEGÜENT" xr:uid="{00000000-0004-0000-0C00-000002000000}"/>
  </hyperlinks>
  <pageMargins left="0.75" right="0.75" top="1" bottom="1" header="0" footer="0"/>
  <pageSetup paperSize="9" orientation="portrait" r:id="rId1"/>
  <headerFooter alignWithMargins="0"/>
  <colBreaks count="1" manualBreakCount="1">
    <brk id="6"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42"/>
  <sheetViews>
    <sheetView zoomScaleNormal="100" workbookViewId="0">
      <selection activeCell="N25" sqref="N25"/>
    </sheetView>
  </sheetViews>
  <sheetFormatPr baseColWidth="10" defaultColWidth="12.83203125" defaultRowHeight="12.75" x14ac:dyDescent="0.2"/>
  <cols>
    <col min="1" max="1" width="27.83203125" style="19" customWidth="1"/>
    <col min="2" max="8" width="12.83203125" style="19" customWidth="1"/>
    <col min="9" max="9" width="17.5" style="19" customWidth="1"/>
    <col min="10" max="13" width="12.83203125" style="19" customWidth="1"/>
    <col min="14" max="14" width="12" style="19" customWidth="1"/>
    <col min="15" max="16384" width="12.83203125" style="19"/>
  </cols>
  <sheetData>
    <row r="1" spans="1:9" x14ac:dyDescent="0.2">
      <c r="A1" s="21" t="s">
        <v>34</v>
      </c>
      <c r="C1" s="21" t="s">
        <v>87</v>
      </c>
      <c r="E1" s="21" t="s">
        <v>47</v>
      </c>
    </row>
    <row r="2" spans="1:9" x14ac:dyDescent="0.2">
      <c r="A2" s="21"/>
    </row>
    <row r="3" spans="1:9" x14ac:dyDescent="0.2">
      <c r="A3" s="15" t="s">
        <v>436</v>
      </c>
      <c r="B3" s="15"/>
      <c r="C3" s="15"/>
      <c r="D3" s="15"/>
      <c r="E3" s="15"/>
      <c r="F3" s="22"/>
    </row>
    <row r="4" spans="1:9" x14ac:dyDescent="0.2">
      <c r="A4" s="21"/>
    </row>
    <row r="5" spans="1:9" x14ac:dyDescent="0.2">
      <c r="A5" s="23" t="str">
        <f>Índex!B32</f>
        <v>Taula E11</v>
      </c>
      <c r="B5" s="20" t="s">
        <v>438</v>
      </c>
      <c r="D5" s="24"/>
    </row>
    <row r="6" spans="1:9" ht="13.5" thickBot="1" x14ac:dyDescent="0.25">
      <c r="A6" s="23" t="str">
        <f>Índex!C32</f>
        <v>Població assalariada per residència padronal vs ubicació del compte de cotització</v>
      </c>
    </row>
    <row r="7" spans="1:9" ht="38.25" x14ac:dyDescent="0.2">
      <c r="A7" s="88"/>
      <c r="B7" s="89" t="s">
        <v>334</v>
      </c>
      <c r="C7" s="90" t="s">
        <v>335</v>
      </c>
      <c r="D7" s="90" t="s">
        <v>333</v>
      </c>
      <c r="E7" s="91"/>
      <c r="F7" s="91"/>
      <c r="I7" s="24"/>
    </row>
    <row r="8" spans="1:9" x14ac:dyDescent="0.2">
      <c r="A8" s="19" t="s">
        <v>49</v>
      </c>
      <c r="B8" s="27">
        <v>4904</v>
      </c>
      <c r="C8" s="27">
        <v>6698</v>
      </c>
      <c r="D8" s="27">
        <f>B8-C8</f>
        <v>-1794</v>
      </c>
      <c r="E8" s="27"/>
      <c r="F8" s="28"/>
    </row>
    <row r="9" spans="1:9" ht="13.5" x14ac:dyDescent="0.25">
      <c r="A9" s="19" t="s">
        <v>50</v>
      </c>
      <c r="B9" s="27">
        <v>2548</v>
      </c>
      <c r="C9" s="27">
        <v>622</v>
      </c>
      <c r="D9" s="27">
        <f t="shared" ref="D9:D41" si="0">B9-C9</f>
        <v>1926</v>
      </c>
      <c r="E9" s="27"/>
      <c r="F9" s="28"/>
      <c r="H9" s="29"/>
    </row>
    <row r="10" spans="1:9" x14ac:dyDescent="0.2">
      <c r="A10" s="19" t="s">
        <v>51</v>
      </c>
      <c r="B10" s="27">
        <v>22889</v>
      </c>
      <c r="C10" s="27">
        <v>11441</v>
      </c>
      <c r="D10" s="27">
        <f t="shared" si="0"/>
        <v>11448</v>
      </c>
      <c r="E10" s="27"/>
      <c r="F10" s="28"/>
      <c r="I10" s="31"/>
    </row>
    <row r="11" spans="1:9" x14ac:dyDescent="0.2">
      <c r="A11" s="19" t="s">
        <v>52</v>
      </c>
      <c r="B11" s="27">
        <v>705</v>
      </c>
      <c r="C11" s="27">
        <v>986</v>
      </c>
      <c r="D11" s="27">
        <f t="shared" si="0"/>
        <v>-281</v>
      </c>
      <c r="E11" s="27"/>
      <c r="F11" s="28"/>
    </row>
    <row r="12" spans="1:9" x14ac:dyDescent="0.2">
      <c r="A12" s="19" t="s">
        <v>53</v>
      </c>
      <c r="B12" s="27">
        <v>3143</v>
      </c>
      <c r="C12" s="27">
        <v>2062</v>
      </c>
      <c r="D12" s="27">
        <f t="shared" si="0"/>
        <v>1081</v>
      </c>
      <c r="E12" s="27"/>
      <c r="F12" s="28"/>
    </row>
    <row r="13" spans="1:9" x14ac:dyDescent="0.2">
      <c r="A13" s="19" t="s">
        <v>54</v>
      </c>
      <c r="B13" s="27">
        <v>1647</v>
      </c>
      <c r="C13" s="27">
        <v>430</v>
      </c>
      <c r="D13" s="27">
        <f t="shared" si="0"/>
        <v>1217</v>
      </c>
      <c r="E13" s="27"/>
      <c r="F13" s="28"/>
    </row>
    <row r="14" spans="1:9" x14ac:dyDescent="0.2">
      <c r="A14" s="19" t="s">
        <v>55</v>
      </c>
      <c r="B14" s="27">
        <v>5354</v>
      </c>
      <c r="C14" s="27">
        <v>1296</v>
      </c>
      <c r="D14" s="27">
        <f t="shared" si="0"/>
        <v>4058</v>
      </c>
      <c r="E14" s="27"/>
      <c r="F14" s="28"/>
      <c r="I14" s="31"/>
    </row>
    <row r="15" spans="1:9" x14ac:dyDescent="0.2">
      <c r="A15" s="19" t="s">
        <v>56</v>
      </c>
      <c r="B15" s="27">
        <v>31752</v>
      </c>
      <c r="C15" s="27">
        <v>35700</v>
      </c>
      <c r="D15" s="27">
        <f t="shared" si="0"/>
        <v>-3948</v>
      </c>
      <c r="E15" s="27"/>
      <c r="F15" s="28"/>
      <c r="I15" s="31"/>
    </row>
    <row r="16" spans="1:9" x14ac:dyDescent="0.2">
      <c r="A16" s="19" t="s">
        <v>57</v>
      </c>
      <c r="B16" s="27">
        <v>8031</v>
      </c>
      <c r="C16" s="27">
        <v>4420</v>
      </c>
      <c r="D16" s="27">
        <f t="shared" si="0"/>
        <v>3611</v>
      </c>
      <c r="E16" s="27"/>
      <c r="F16" s="28"/>
      <c r="I16" s="31"/>
    </row>
    <row r="17" spans="1:9" x14ac:dyDescent="0.2">
      <c r="A17" s="19" t="s">
        <v>58</v>
      </c>
      <c r="B17" s="27">
        <v>15484</v>
      </c>
      <c r="C17" s="27">
        <v>16903</v>
      </c>
      <c r="D17" s="27">
        <f t="shared" si="0"/>
        <v>-1419</v>
      </c>
      <c r="E17" s="27"/>
      <c r="F17" s="28"/>
      <c r="I17" s="31"/>
    </row>
    <row r="18" spans="1:9" x14ac:dyDescent="0.2">
      <c r="A18" s="19" t="s">
        <v>59</v>
      </c>
      <c r="B18" s="27">
        <v>16391</v>
      </c>
      <c r="C18" s="27">
        <v>12002</v>
      </c>
      <c r="D18" s="27">
        <f t="shared" si="0"/>
        <v>4389</v>
      </c>
      <c r="E18" s="27"/>
      <c r="F18" s="28"/>
      <c r="I18" s="31"/>
    </row>
    <row r="19" spans="1:9" x14ac:dyDescent="0.2">
      <c r="A19" s="19" t="s">
        <v>60</v>
      </c>
      <c r="B19" s="27">
        <v>9959</v>
      </c>
      <c r="C19" s="27">
        <v>9179</v>
      </c>
      <c r="D19" s="27">
        <f t="shared" si="0"/>
        <v>780</v>
      </c>
      <c r="E19" s="27"/>
      <c r="F19" s="28"/>
      <c r="I19" s="31"/>
    </row>
    <row r="20" spans="1:9" x14ac:dyDescent="0.2">
      <c r="A20" s="19" t="s">
        <v>61</v>
      </c>
      <c r="B20" s="27">
        <v>9759</v>
      </c>
      <c r="C20" s="27">
        <v>6405</v>
      </c>
      <c r="D20" s="27">
        <f t="shared" si="0"/>
        <v>3354</v>
      </c>
      <c r="E20" s="27"/>
      <c r="F20" s="28"/>
      <c r="I20" s="31"/>
    </row>
    <row r="21" spans="1:9" x14ac:dyDescent="0.2">
      <c r="A21" s="19" t="s">
        <v>62</v>
      </c>
      <c r="B21" s="27">
        <v>8729</v>
      </c>
      <c r="C21" s="27">
        <v>3493</v>
      </c>
      <c r="D21" s="27">
        <f t="shared" si="0"/>
        <v>5236</v>
      </c>
      <c r="E21" s="27"/>
      <c r="F21" s="28"/>
      <c r="I21" s="31"/>
    </row>
    <row r="22" spans="1:9" x14ac:dyDescent="0.2">
      <c r="A22" s="19" t="s">
        <v>63</v>
      </c>
      <c r="B22" s="27">
        <v>1120</v>
      </c>
      <c r="C22" s="27">
        <v>634</v>
      </c>
      <c r="D22" s="27">
        <f t="shared" si="0"/>
        <v>486</v>
      </c>
      <c r="E22" s="27"/>
      <c r="F22" s="28"/>
    </row>
    <row r="23" spans="1:9" x14ac:dyDescent="0.2">
      <c r="A23" s="19" t="s">
        <v>64</v>
      </c>
      <c r="B23" s="27">
        <v>4305</v>
      </c>
      <c r="C23" s="27">
        <v>2361</v>
      </c>
      <c r="D23" s="27">
        <f t="shared" si="0"/>
        <v>1944</v>
      </c>
      <c r="E23" s="27"/>
      <c r="F23" s="28"/>
    </row>
    <row r="24" spans="1:9" x14ac:dyDescent="0.2">
      <c r="A24" s="19" t="s">
        <v>65</v>
      </c>
      <c r="B24" s="27">
        <v>1519</v>
      </c>
      <c r="C24" s="27">
        <v>1735</v>
      </c>
      <c r="D24" s="27">
        <f t="shared" si="0"/>
        <v>-216</v>
      </c>
      <c r="E24" s="27"/>
      <c r="F24" s="28"/>
    </row>
    <row r="25" spans="1:9" x14ac:dyDescent="0.2">
      <c r="A25" s="19" t="s">
        <v>66</v>
      </c>
      <c r="B25" s="27">
        <v>23896</v>
      </c>
      <c r="C25" s="27">
        <v>42470</v>
      </c>
      <c r="D25" s="27">
        <f t="shared" si="0"/>
        <v>-18574</v>
      </c>
      <c r="E25" s="27"/>
      <c r="F25" s="28"/>
      <c r="I25" s="31"/>
    </row>
    <row r="26" spans="1:9" x14ac:dyDescent="0.2">
      <c r="A26" s="19" t="s">
        <v>67</v>
      </c>
      <c r="B26" s="27">
        <v>10271</v>
      </c>
      <c r="C26" s="27">
        <v>7857</v>
      </c>
      <c r="D26" s="27">
        <f t="shared" si="0"/>
        <v>2414</v>
      </c>
      <c r="E26" s="27"/>
      <c r="F26" s="28"/>
      <c r="I26" s="31"/>
    </row>
    <row r="27" spans="1:9" x14ac:dyDescent="0.2">
      <c r="A27" s="19" t="s">
        <v>68</v>
      </c>
      <c r="B27" s="27">
        <v>30565</v>
      </c>
      <c r="C27" s="27">
        <v>21573</v>
      </c>
      <c r="D27" s="27">
        <f t="shared" si="0"/>
        <v>8992</v>
      </c>
      <c r="E27" s="27"/>
      <c r="F27" s="28"/>
      <c r="I27" s="31"/>
    </row>
    <row r="28" spans="1:9" x14ac:dyDescent="0.2">
      <c r="A28" s="19" t="s">
        <v>69</v>
      </c>
      <c r="B28" s="27">
        <v>1613</v>
      </c>
      <c r="C28" s="27">
        <v>481</v>
      </c>
      <c r="D28" s="27">
        <f t="shared" si="0"/>
        <v>1132</v>
      </c>
      <c r="E28" s="27"/>
      <c r="F28" s="28"/>
    </row>
    <row r="29" spans="1:9" x14ac:dyDescent="0.2">
      <c r="A29" s="19" t="s">
        <v>70</v>
      </c>
      <c r="B29" s="27">
        <v>3104</v>
      </c>
      <c r="C29" s="27">
        <v>5010</v>
      </c>
      <c r="D29" s="27">
        <f t="shared" si="0"/>
        <v>-1906</v>
      </c>
      <c r="E29" s="27"/>
      <c r="F29" s="28"/>
    </row>
    <row r="30" spans="1:9" x14ac:dyDescent="0.2">
      <c r="A30" s="19" t="s">
        <v>71</v>
      </c>
      <c r="B30" s="27">
        <v>16637</v>
      </c>
      <c r="C30" s="27">
        <v>13494</v>
      </c>
      <c r="D30" s="27">
        <f t="shared" si="0"/>
        <v>3143</v>
      </c>
      <c r="E30" s="27"/>
      <c r="F30" s="28"/>
      <c r="I30" s="31"/>
    </row>
    <row r="31" spans="1:9" x14ac:dyDescent="0.2">
      <c r="A31" s="19" t="s">
        <v>72</v>
      </c>
      <c r="B31" s="27">
        <v>12954</v>
      </c>
      <c r="C31" s="27">
        <v>12888</v>
      </c>
      <c r="D31" s="27">
        <f t="shared" si="0"/>
        <v>66</v>
      </c>
      <c r="E31" s="27"/>
      <c r="F31" s="28"/>
      <c r="I31" s="31"/>
    </row>
    <row r="32" spans="1:9" x14ac:dyDescent="0.2">
      <c r="A32" s="19" t="s">
        <v>73</v>
      </c>
      <c r="B32" s="27">
        <v>6371</v>
      </c>
      <c r="C32" s="27">
        <v>11490</v>
      </c>
      <c r="D32" s="27">
        <f t="shared" si="0"/>
        <v>-5119</v>
      </c>
      <c r="E32" s="27"/>
      <c r="F32" s="28"/>
      <c r="I32" s="31"/>
    </row>
    <row r="33" spans="1:9" x14ac:dyDescent="0.2">
      <c r="A33" s="19" t="s">
        <v>74</v>
      </c>
      <c r="B33" s="27">
        <v>9858</v>
      </c>
      <c r="C33" s="27">
        <v>5827</v>
      </c>
      <c r="D33" s="27">
        <f t="shared" si="0"/>
        <v>4031</v>
      </c>
      <c r="E33" s="27"/>
      <c r="F33" s="28"/>
      <c r="I33" s="31"/>
    </row>
    <row r="34" spans="1:9" x14ac:dyDescent="0.2">
      <c r="A34" s="19" t="s">
        <v>75</v>
      </c>
      <c r="B34" s="27">
        <v>3181</v>
      </c>
      <c r="C34" s="27">
        <v>1772</v>
      </c>
      <c r="D34" s="27">
        <f t="shared" si="0"/>
        <v>1409</v>
      </c>
      <c r="E34" s="27"/>
      <c r="F34" s="28"/>
    </row>
    <row r="35" spans="1:9" x14ac:dyDescent="0.2">
      <c r="A35" s="19" t="s">
        <v>76</v>
      </c>
      <c r="B35" s="27">
        <v>2307</v>
      </c>
      <c r="C35" s="27">
        <v>479</v>
      </c>
      <c r="D35" s="27">
        <f t="shared" si="0"/>
        <v>1828</v>
      </c>
      <c r="E35" s="27"/>
      <c r="F35" s="28"/>
    </row>
    <row r="36" spans="1:9" x14ac:dyDescent="0.2">
      <c r="A36" s="19" t="s">
        <v>77</v>
      </c>
      <c r="B36" s="27">
        <v>5302</v>
      </c>
      <c r="C36" s="27">
        <v>1748</v>
      </c>
      <c r="D36" s="27">
        <f t="shared" si="0"/>
        <v>3554</v>
      </c>
      <c r="E36" s="27"/>
      <c r="F36" s="28"/>
      <c r="I36" s="31"/>
    </row>
    <row r="37" spans="1:9" x14ac:dyDescent="0.2">
      <c r="A37" s="19" t="s">
        <v>78</v>
      </c>
      <c r="B37" s="27">
        <v>24870</v>
      </c>
      <c r="C37" s="27">
        <v>15034</v>
      </c>
      <c r="D37" s="27">
        <f t="shared" si="0"/>
        <v>9836</v>
      </c>
      <c r="E37" s="27"/>
      <c r="F37" s="28"/>
      <c r="H37" s="31"/>
      <c r="I37" s="31"/>
    </row>
    <row r="38" spans="1:9" x14ac:dyDescent="0.2">
      <c r="A38" s="37" t="s">
        <v>35</v>
      </c>
      <c r="B38" s="38">
        <v>299168</v>
      </c>
      <c r="C38" s="38">
        <v>256490</v>
      </c>
      <c r="D38" s="38">
        <f t="shared" si="0"/>
        <v>42678</v>
      </c>
      <c r="E38" s="92"/>
      <c r="F38" s="93"/>
    </row>
    <row r="39" spans="1:9" ht="13.5" x14ac:dyDescent="0.25">
      <c r="A39" s="29" t="s">
        <v>363</v>
      </c>
      <c r="B39" s="27">
        <v>1137758</v>
      </c>
      <c r="C39" s="27">
        <v>1422492</v>
      </c>
      <c r="D39" s="27">
        <f>B39-C39</f>
        <v>-284734</v>
      </c>
      <c r="E39" s="92"/>
      <c r="F39" s="93"/>
    </row>
    <row r="40" spans="1:9" x14ac:dyDescent="0.2">
      <c r="A40" s="19" t="s">
        <v>299</v>
      </c>
      <c r="B40" s="27">
        <v>1692567</v>
      </c>
      <c r="C40" s="27">
        <v>1848870</v>
      </c>
      <c r="D40" s="27">
        <f t="shared" si="0"/>
        <v>-156303</v>
      </c>
      <c r="E40" s="27"/>
      <c r="F40" s="28"/>
    </row>
    <row r="41" spans="1:9" ht="13.5" thickBot="1" x14ac:dyDescent="0.25">
      <c r="A41" s="40" t="s">
        <v>36</v>
      </c>
      <c r="B41" s="41">
        <v>2674599</v>
      </c>
      <c r="C41" s="41">
        <v>2668938</v>
      </c>
      <c r="D41" s="41">
        <f t="shared" si="0"/>
        <v>5661</v>
      </c>
      <c r="E41" s="27"/>
      <c r="F41" s="28"/>
    </row>
    <row r="42" spans="1:9" x14ac:dyDescent="0.2">
      <c r="A42" s="43" t="s">
        <v>365</v>
      </c>
    </row>
  </sheetData>
  <phoneticPr fontId="2" type="noConversion"/>
  <conditionalFormatting sqref="D8:D37">
    <cfRule type="dataBar" priority="1">
      <dataBar>
        <cfvo type="min"/>
        <cfvo type="max"/>
        <color rgb="FF638EC6"/>
      </dataBar>
      <extLst>
        <ext xmlns:x14="http://schemas.microsoft.com/office/spreadsheetml/2009/9/main" uri="{B025F937-C7B1-47D3-B67F-A62EFF666E3E}">
          <x14:id>{35E7E5EC-CAF3-4884-9EA2-07459C579DFF}</x14:id>
        </ext>
      </extLst>
    </cfRule>
  </conditionalFormatting>
  <hyperlinks>
    <hyperlink ref="A1" location="Índex!A1" display="TORNAR A L'ÍNDEX" xr:uid="{00000000-0004-0000-0D00-000000000000}"/>
    <hyperlink ref="C1" location="Índex!A1" display="TAULA ANTERIOR" xr:uid="{00000000-0004-0000-0D00-000001000000}"/>
    <hyperlink ref="E1" location="TaulaE2!A1" display="TAULA SEGÜENT" xr:uid="{00000000-0004-0000-0D00-000002000000}"/>
  </hyperlinks>
  <pageMargins left="0.75" right="0.75" top="1" bottom="1" header="0" footer="0"/>
  <pageSetup paperSize="9" orientation="portrait" r:id="rId1"/>
  <headerFooter alignWithMargins="0"/>
  <colBreaks count="1" manualBreakCount="1">
    <brk id="6" max="1048575" man="1"/>
  </colBreaks>
  <extLst>
    <ext xmlns:x14="http://schemas.microsoft.com/office/spreadsheetml/2009/9/main" uri="{78C0D931-6437-407d-A8EE-F0AAD7539E65}">
      <x14:conditionalFormattings>
        <x14:conditionalFormatting xmlns:xm="http://schemas.microsoft.com/office/excel/2006/main">
          <x14:cfRule type="dataBar" id="{35E7E5EC-CAF3-4884-9EA2-07459C579DFF}">
            <x14:dataBar minLength="0" maxLength="100">
              <x14:cfvo type="autoMin"/>
              <x14:cfvo type="autoMax"/>
              <x14:negativeFillColor theme="9"/>
              <x14:axisColor theme="0"/>
            </x14:dataBar>
          </x14:cfRule>
          <xm:sqref>D8:D37</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42"/>
  <sheetViews>
    <sheetView zoomScaleNormal="100" workbookViewId="0">
      <selection activeCell="A3" sqref="A3"/>
    </sheetView>
  </sheetViews>
  <sheetFormatPr baseColWidth="10" defaultColWidth="12.83203125" defaultRowHeight="12.75" x14ac:dyDescent="0.2"/>
  <cols>
    <col min="1" max="1" width="27.83203125" style="19" customWidth="1"/>
    <col min="2" max="8" width="12.83203125" style="19" customWidth="1"/>
    <col min="9" max="9" width="17.5" style="19" customWidth="1"/>
    <col min="10" max="13" width="12.83203125" style="19" customWidth="1"/>
    <col min="14" max="14" width="12" style="19" customWidth="1"/>
    <col min="15" max="16384" width="12.83203125" style="19"/>
  </cols>
  <sheetData>
    <row r="1" spans="1:9" x14ac:dyDescent="0.2">
      <c r="A1" s="21" t="s">
        <v>34</v>
      </c>
      <c r="C1" s="21" t="s">
        <v>87</v>
      </c>
      <c r="E1" s="21" t="s">
        <v>47</v>
      </c>
    </row>
    <row r="2" spans="1:9" x14ac:dyDescent="0.2">
      <c r="A2" s="21"/>
    </row>
    <row r="3" spans="1:9" x14ac:dyDescent="0.2">
      <c r="A3" s="15" t="s">
        <v>436</v>
      </c>
      <c r="B3" s="15"/>
      <c r="C3" s="15"/>
      <c r="D3" s="15"/>
      <c r="E3" s="15"/>
      <c r="F3" s="22"/>
    </row>
    <row r="4" spans="1:9" x14ac:dyDescent="0.2">
      <c r="A4" s="21"/>
    </row>
    <row r="5" spans="1:9" x14ac:dyDescent="0.2">
      <c r="A5" s="23" t="s">
        <v>325</v>
      </c>
      <c r="B5" s="20" t="s">
        <v>439</v>
      </c>
      <c r="D5" s="24"/>
    </row>
    <row r="6" spans="1:9" ht="13.5" thickBot="1" x14ac:dyDescent="0.25">
      <c r="A6" s="23" t="s">
        <v>330</v>
      </c>
    </row>
    <row r="7" spans="1:9" ht="51" x14ac:dyDescent="0.2">
      <c r="A7" s="88"/>
      <c r="B7" s="90" t="s">
        <v>336</v>
      </c>
      <c r="C7" s="90" t="s">
        <v>337</v>
      </c>
      <c r="D7" s="90" t="s">
        <v>333</v>
      </c>
      <c r="E7" s="91"/>
      <c r="F7" s="91"/>
      <c r="I7" s="24"/>
    </row>
    <row r="8" spans="1:9" x14ac:dyDescent="0.2">
      <c r="A8" s="19" t="s">
        <v>49</v>
      </c>
      <c r="B8" s="27">
        <v>647</v>
      </c>
      <c r="C8" s="27">
        <v>638</v>
      </c>
      <c r="D8" s="27">
        <v>9</v>
      </c>
      <c r="E8" s="27"/>
      <c r="F8" s="28"/>
    </row>
    <row r="9" spans="1:9" ht="13.5" x14ac:dyDescent="0.25">
      <c r="A9" s="19" t="s">
        <v>50</v>
      </c>
      <c r="B9" s="27">
        <v>765</v>
      </c>
      <c r="C9" s="27">
        <v>702</v>
      </c>
      <c r="D9" s="27">
        <v>63</v>
      </c>
      <c r="E9" s="27"/>
      <c r="F9" s="28"/>
      <c r="H9" s="29"/>
    </row>
    <row r="10" spans="1:9" x14ac:dyDescent="0.2">
      <c r="A10" s="19" t="s">
        <v>51</v>
      </c>
      <c r="B10" s="27">
        <v>5468</v>
      </c>
      <c r="C10" s="27">
        <v>5324</v>
      </c>
      <c r="D10" s="27">
        <v>144</v>
      </c>
      <c r="E10" s="27"/>
      <c r="F10" s="28"/>
      <c r="I10" s="31"/>
    </row>
    <row r="11" spans="1:9" x14ac:dyDescent="0.2">
      <c r="A11" s="19" t="s">
        <v>52</v>
      </c>
      <c r="B11" s="27">
        <v>175</v>
      </c>
      <c r="C11" s="27">
        <v>166</v>
      </c>
      <c r="D11" s="27">
        <v>9</v>
      </c>
      <c r="E11" s="27"/>
      <c r="F11" s="28"/>
    </row>
    <row r="12" spans="1:9" x14ac:dyDescent="0.2">
      <c r="A12" s="19" t="s">
        <v>53</v>
      </c>
      <c r="B12" s="27">
        <v>901</v>
      </c>
      <c r="C12" s="27">
        <v>842</v>
      </c>
      <c r="D12" s="27">
        <v>59</v>
      </c>
      <c r="E12" s="27"/>
      <c r="F12" s="28"/>
    </row>
    <row r="13" spans="1:9" x14ac:dyDescent="0.2">
      <c r="A13" s="19" t="s">
        <v>54</v>
      </c>
      <c r="B13" s="27">
        <v>466</v>
      </c>
      <c r="C13" s="27">
        <v>418</v>
      </c>
      <c r="D13" s="27">
        <v>48</v>
      </c>
      <c r="E13" s="27"/>
      <c r="F13" s="28"/>
    </row>
    <row r="14" spans="1:9" x14ac:dyDescent="0.2">
      <c r="A14" s="19" t="s">
        <v>55</v>
      </c>
      <c r="B14" s="27">
        <v>1411</v>
      </c>
      <c r="C14" s="27">
        <v>1362</v>
      </c>
      <c r="D14" s="27">
        <v>49</v>
      </c>
      <c r="E14" s="27"/>
      <c r="F14" s="28"/>
      <c r="I14" s="31"/>
    </row>
    <row r="15" spans="1:9" x14ac:dyDescent="0.2">
      <c r="A15" s="19" t="s">
        <v>56</v>
      </c>
      <c r="B15" s="27">
        <v>4073</v>
      </c>
      <c r="C15" s="27">
        <v>4206</v>
      </c>
      <c r="D15" s="27">
        <v>-133</v>
      </c>
      <c r="E15" s="27"/>
      <c r="F15" s="28"/>
      <c r="I15" s="31"/>
    </row>
    <row r="16" spans="1:9" x14ac:dyDescent="0.2">
      <c r="A16" s="19" t="s">
        <v>57</v>
      </c>
      <c r="B16" s="27">
        <v>1276</v>
      </c>
      <c r="C16" s="27">
        <v>1258</v>
      </c>
      <c r="D16" s="27">
        <v>18</v>
      </c>
      <c r="E16" s="27"/>
      <c r="F16" s="28"/>
      <c r="I16" s="31"/>
    </row>
    <row r="17" spans="1:9" x14ac:dyDescent="0.2">
      <c r="A17" s="19" t="s">
        <v>58</v>
      </c>
      <c r="B17" s="27">
        <v>2991</v>
      </c>
      <c r="C17" s="27">
        <v>3026</v>
      </c>
      <c r="D17" s="27">
        <v>-35</v>
      </c>
      <c r="E17" s="27"/>
      <c r="F17" s="28"/>
      <c r="I17" s="31"/>
    </row>
    <row r="18" spans="1:9" x14ac:dyDescent="0.2">
      <c r="A18" s="19" t="s">
        <v>59</v>
      </c>
      <c r="B18" s="27">
        <v>3028</v>
      </c>
      <c r="C18" s="27">
        <v>2959</v>
      </c>
      <c r="D18" s="27">
        <v>69</v>
      </c>
      <c r="E18" s="27"/>
      <c r="F18" s="28"/>
      <c r="I18" s="31"/>
    </row>
    <row r="19" spans="1:9" x14ac:dyDescent="0.2">
      <c r="A19" s="19" t="s">
        <v>60</v>
      </c>
      <c r="B19" s="27">
        <v>1100</v>
      </c>
      <c r="C19" s="27">
        <v>1125</v>
      </c>
      <c r="D19" s="27">
        <v>-25</v>
      </c>
      <c r="E19" s="27"/>
      <c r="F19" s="28"/>
      <c r="I19" s="31"/>
    </row>
    <row r="20" spans="1:9" x14ac:dyDescent="0.2">
      <c r="A20" s="19" t="s">
        <v>61</v>
      </c>
      <c r="B20" s="27">
        <v>1748</v>
      </c>
      <c r="C20" s="27">
        <v>1716</v>
      </c>
      <c r="D20" s="27">
        <v>32</v>
      </c>
      <c r="E20" s="27"/>
      <c r="F20" s="28"/>
      <c r="I20" s="31"/>
    </row>
    <row r="21" spans="1:9" x14ac:dyDescent="0.2">
      <c r="A21" s="19" t="s">
        <v>62</v>
      </c>
      <c r="B21" s="27">
        <v>1322</v>
      </c>
      <c r="C21" s="27">
        <v>1330</v>
      </c>
      <c r="D21" s="27">
        <v>-8</v>
      </c>
      <c r="E21" s="27"/>
      <c r="F21" s="28"/>
      <c r="I21" s="31"/>
    </row>
    <row r="22" spans="1:9" x14ac:dyDescent="0.2">
      <c r="A22" s="19" t="s">
        <v>63</v>
      </c>
      <c r="B22" s="27">
        <v>296</v>
      </c>
      <c r="C22" s="27">
        <v>277</v>
      </c>
      <c r="D22" s="27">
        <v>19</v>
      </c>
      <c r="E22" s="27"/>
      <c r="F22" s="28"/>
    </row>
    <row r="23" spans="1:9" x14ac:dyDescent="0.2">
      <c r="A23" s="19" t="s">
        <v>64</v>
      </c>
      <c r="B23" s="27">
        <v>876</v>
      </c>
      <c r="C23" s="27">
        <v>832</v>
      </c>
      <c r="D23" s="27">
        <v>44</v>
      </c>
      <c r="E23" s="27"/>
      <c r="F23" s="28"/>
    </row>
    <row r="24" spans="1:9" x14ac:dyDescent="0.2">
      <c r="A24" s="19" t="s">
        <v>65</v>
      </c>
      <c r="B24" s="27">
        <v>366</v>
      </c>
      <c r="C24" s="27">
        <v>355</v>
      </c>
      <c r="D24" s="27">
        <v>11</v>
      </c>
      <c r="E24" s="27"/>
      <c r="F24" s="28"/>
    </row>
    <row r="25" spans="1:9" x14ac:dyDescent="0.2">
      <c r="A25" s="19" t="s">
        <v>66</v>
      </c>
      <c r="B25" s="27">
        <v>2826</v>
      </c>
      <c r="C25" s="27">
        <v>2824</v>
      </c>
      <c r="D25" s="27">
        <v>2</v>
      </c>
      <c r="E25" s="27"/>
      <c r="F25" s="28"/>
      <c r="I25" s="31"/>
    </row>
    <row r="26" spans="1:9" x14ac:dyDescent="0.2">
      <c r="A26" s="19" t="s">
        <v>67</v>
      </c>
      <c r="B26" s="27">
        <v>1304</v>
      </c>
      <c r="C26" s="27">
        <v>1282</v>
      </c>
      <c r="D26" s="27">
        <v>22</v>
      </c>
      <c r="E26" s="27"/>
      <c r="F26" s="28"/>
      <c r="I26" s="31"/>
    </row>
    <row r="27" spans="1:9" x14ac:dyDescent="0.2">
      <c r="A27" s="19" t="s">
        <v>68</v>
      </c>
      <c r="B27" s="27">
        <v>4134</v>
      </c>
      <c r="C27" s="27">
        <v>4176</v>
      </c>
      <c r="D27" s="27">
        <v>-42</v>
      </c>
      <c r="E27" s="27"/>
      <c r="F27" s="28"/>
      <c r="I27" s="31"/>
    </row>
    <row r="28" spans="1:9" x14ac:dyDescent="0.2">
      <c r="A28" s="19" t="s">
        <v>69</v>
      </c>
      <c r="B28" s="27">
        <v>356</v>
      </c>
      <c r="C28" s="27">
        <v>353</v>
      </c>
      <c r="D28" s="27">
        <v>3</v>
      </c>
      <c r="E28" s="27"/>
      <c r="F28" s="28"/>
    </row>
    <row r="29" spans="1:9" x14ac:dyDescent="0.2">
      <c r="A29" s="19" t="s">
        <v>70</v>
      </c>
      <c r="B29" s="27">
        <v>597</v>
      </c>
      <c r="C29" s="27">
        <v>550</v>
      </c>
      <c r="D29" s="27">
        <v>47</v>
      </c>
      <c r="E29" s="27"/>
      <c r="F29" s="28"/>
    </row>
    <row r="30" spans="1:9" x14ac:dyDescent="0.2">
      <c r="A30" s="19" t="s">
        <v>71</v>
      </c>
      <c r="B30" s="27">
        <v>2621</v>
      </c>
      <c r="C30" s="27">
        <v>2766</v>
      </c>
      <c r="D30" s="27">
        <v>-145</v>
      </c>
      <c r="E30" s="27"/>
      <c r="F30" s="28"/>
      <c r="I30" s="31"/>
    </row>
    <row r="31" spans="1:9" x14ac:dyDescent="0.2">
      <c r="A31" s="19" t="s">
        <v>72</v>
      </c>
      <c r="B31" s="27">
        <v>2143</v>
      </c>
      <c r="C31" s="27">
        <v>2127</v>
      </c>
      <c r="D31" s="27">
        <v>16</v>
      </c>
      <c r="E31" s="27"/>
      <c r="F31" s="28"/>
      <c r="I31" s="31"/>
    </row>
    <row r="32" spans="1:9" x14ac:dyDescent="0.2">
      <c r="A32" s="19" t="s">
        <v>73</v>
      </c>
      <c r="B32" s="27">
        <v>1872</v>
      </c>
      <c r="C32" s="27">
        <v>1709</v>
      </c>
      <c r="D32" s="27">
        <v>163</v>
      </c>
      <c r="E32" s="27"/>
      <c r="F32" s="28"/>
      <c r="I32" s="31"/>
    </row>
    <row r="33" spans="1:9" x14ac:dyDescent="0.2">
      <c r="A33" s="19" t="s">
        <v>74</v>
      </c>
      <c r="B33" s="27">
        <v>1628</v>
      </c>
      <c r="C33" s="27">
        <v>1619</v>
      </c>
      <c r="D33" s="27">
        <v>9</v>
      </c>
      <c r="E33" s="27"/>
      <c r="F33" s="28"/>
      <c r="I33" s="31"/>
    </row>
    <row r="34" spans="1:9" x14ac:dyDescent="0.2">
      <c r="A34" s="19" t="s">
        <v>75</v>
      </c>
      <c r="B34" s="27">
        <v>617</v>
      </c>
      <c r="C34" s="27">
        <v>600</v>
      </c>
      <c r="D34" s="27">
        <v>17</v>
      </c>
      <c r="E34" s="27"/>
      <c r="F34" s="28"/>
    </row>
    <row r="35" spans="1:9" x14ac:dyDescent="0.2">
      <c r="A35" s="19" t="s">
        <v>76</v>
      </c>
      <c r="B35" s="27">
        <v>566</v>
      </c>
      <c r="C35" s="27">
        <v>521</v>
      </c>
      <c r="D35" s="27">
        <v>45</v>
      </c>
      <c r="E35" s="27"/>
      <c r="F35" s="28"/>
    </row>
    <row r="36" spans="1:9" x14ac:dyDescent="0.2">
      <c r="A36" s="19" t="s">
        <v>77</v>
      </c>
      <c r="B36" s="27">
        <v>1219</v>
      </c>
      <c r="C36" s="27">
        <v>1173</v>
      </c>
      <c r="D36" s="27">
        <v>46</v>
      </c>
      <c r="E36" s="27"/>
      <c r="F36" s="28"/>
      <c r="I36" s="31"/>
    </row>
    <row r="37" spans="1:9" x14ac:dyDescent="0.2">
      <c r="A37" s="19" t="s">
        <v>78</v>
      </c>
      <c r="B37" s="27">
        <v>3661</v>
      </c>
      <c r="C37" s="27">
        <v>3715</v>
      </c>
      <c r="D37" s="27">
        <v>-54</v>
      </c>
      <c r="E37" s="27"/>
      <c r="F37" s="28"/>
      <c r="H37" s="31"/>
      <c r="I37" s="31"/>
    </row>
    <row r="38" spans="1:9" x14ac:dyDescent="0.2">
      <c r="A38" s="37" t="s">
        <v>35</v>
      </c>
      <c r="B38" s="38">
        <v>50453</v>
      </c>
      <c r="C38" s="38">
        <v>49951</v>
      </c>
      <c r="D38" s="38">
        <v>502</v>
      </c>
      <c r="E38" s="92"/>
      <c r="F38" s="94"/>
    </row>
    <row r="39" spans="1:9" ht="13.5" x14ac:dyDescent="0.25">
      <c r="A39" s="29" t="s">
        <v>363</v>
      </c>
      <c r="B39" s="27">
        <v>216349</v>
      </c>
      <c r="C39" s="27">
        <v>221766</v>
      </c>
      <c r="D39" s="27">
        <v>-5417</v>
      </c>
      <c r="E39" s="92"/>
      <c r="F39" s="93"/>
    </row>
    <row r="40" spans="1:9" x14ac:dyDescent="0.2">
      <c r="A40" s="19" t="s">
        <v>299</v>
      </c>
      <c r="B40" s="27">
        <v>328693</v>
      </c>
      <c r="C40" s="27">
        <v>332566</v>
      </c>
      <c r="D40" s="27">
        <v>-3873</v>
      </c>
      <c r="E40" s="27"/>
      <c r="F40" s="28"/>
    </row>
    <row r="41" spans="1:9" ht="13.5" thickBot="1" x14ac:dyDescent="0.25">
      <c r="A41" s="40" t="s">
        <v>36</v>
      </c>
      <c r="B41" s="41">
        <v>544472</v>
      </c>
      <c r="C41" s="41">
        <v>545746</v>
      </c>
      <c r="D41" s="41">
        <v>-1274</v>
      </c>
      <c r="E41" s="27"/>
      <c r="F41" s="28"/>
    </row>
    <row r="42" spans="1:9" x14ac:dyDescent="0.2">
      <c r="A42" s="43" t="s">
        <v>365</v>
      </c>
    </row>
  </sheetData>
  <phoneticPr fontId="2" type="noConversion"/>
  <conditionalFormatting sqref="D8:D37">
    <cfRule type="dataBar" priority="1">
      <dataBar>
        <cfvo type="min"/>
        <cfvo type="max"/>
        <color rgb="FF638EC6"/>
      </dataBar>
      <extLst>
        <ext xmlns:x14="http://schemas.microsoft.com/office/spreadsheetml/2009/9/main" uri="{B025F937-C7B1-47D3-B67F-A62EFF666E3E}">
          <x14:id>{3FC4335B-A1FF-4D0B-8E79-6D8B79FC743C}</x14:id>
        </ext>
      </extLst>
    </cfRule>
  </conditionalFormatting>
  <hyperlinks>
    <hyperlink ref="A1" location="Índex!A1" display="TORNAR A L'ÍNDEX" xr:uid="{00000000-0004-0000-0E00-000000000000}"/>
    <hyperlink ref="C1" location="Índex!A1" display="TAULA ANTERIOR" xr:uid="{00000000-0004-0000-0E00-000001000000}"/>
    <hyperlink ref="E1" location="TaulaE2!A1" display="TAULA SEGÜENT" xr:uid="{00000000-0004-0000-0E00-000002000000}"/>
  </hyperlinks>
  <pageMargins left="0.75" right="0.75" top="1" bottom="1" header="0" footer="0"/>
  <pageSetup paperSize="9" orientation="portrait" r:id="rId1"/>
  <headerFooter alignWithMargins="0"/>
  <colBreaks count="1" manualBreakCount="1">
    <brk id="6" max="1048575" man="1"/>
  </colBreaks>
  <extLst>
    <ext xmlns:x14="http://schemas.microsoft.com/office/spreadsheetml/2009/9/main" uri="{78C0D931-6437-407d-A8EE-F0AAD7539E65}">
      <x14:conditionalFormattings>
        <x14:conditionalFormatting xmlns:xm="http://schemas.microsoft.com/office/excel/2006/main">
          <x14:cfRule type="dataBar" id="{3FC4335B-A1FF-4D0B-8E79-6D8B79FC743C}">
            <x14:dataBar minLength="0" maxLength="100">
              <x14:cfvo type="autoMin"/>
              <x14:cfvo type="autoMax"/>
              <x14:negativeFillColor theme="9"/>
              <x14:axisColor theme="0"/>
            </x14:dataBar>
          </x14:cfRule>
          <xm:sqref>D8:D37</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dimension ref="A1:L61"/>
  <sheetViews>
    <sheetView zoomScaleNormal="100" workbookViewId="0">
      <selection activeCell="A3" sqref="A3"/>
    </sheetView>
  </sheetViews>
  <sheetFormatPr baseColWidth="10" defaultColWidth="10.83203125" defaultRowHeight="12.75" x14ac:dyDescent="0.2"/>
  <cols>
    <col min="1" max="1" width="21.83203125" style="19" customWidth="1"/>
    <col min="2" max="10" width="12.83203125" style="19" customWidth="1"/>
    <col min="11" max="16384" width="10.83203125" style="19"/>
  </cols>
  <sheetData>
    <row r="1" spans="1:12" x14ac:dyDescent="0.2">
      <c r="A1" s="21" t="s">
        <v>34</v>
      </c>
      <c r="C1" s="21" t="s">
        <v>87</v>
      </c>
      <c r="E1" s="21" t="s">
        <v>47</v>
      </c>
    </row>
    <row r="2" spans="1:12" x14ac:dyDescent="0.2">
      <c r="A2" s="21"/>
    </row>
    <row r="3" spans="1:12" x14ac:dyDescent="0.2">
      <c r="A3" s="15" t="s">
        <v>440</v>
      </c>
      <c r="B3" s="15"/>
      <c r="C3" s="15"/>
      <c r="D3" s="15"/>
      <c r="E3" s="15"/>
      <c r="F3" s="15"/>
      <c r="G3" s="15"/>
      <c r="H3" s="15"/>
      <c r="I3" s="15"/>
      <c r="J3" s="15"/>
    </row>
    <row r="4" spans="1:12" x14ac:dyDescent="0.2">
      <c r="A4" s="21"/>
    </row>
    <row r="5" spans="1:12" x14ac:dyDescent="0.2">
      <c r="A5" s="23" t="str">
        <f>Índex!B36</f>
        <v>Taula E13</v>
      </c>
      <c r="B5" s="23"/>
    </row>
    <row r="6" spans="1:12" ht="13.5" thickBot="1" x14ac:dyDescent="0.25">
      <c r="A6" s="44" t="str">
        <f>Índex!C36</f>
        <v>Anàlisi de components de l'evolució de l'estructura productiva. Baix Llobregat</v>
      </c>
      <c r="B6" s="40"/>
      <c r="C6" s="40"/>
      <c r="D6" s="40"/>
      <c r="E6" s="40"/>
      <c r="F6" s="40"/>
      <c r="G6" s="40"/>
      <c r="H6" s="40"/>
      <c r="I6" s="40"/>
      <c r="J6" s="40"/>
    </row>
    <row r="7" spans="1:12" s="59" customFormat="1" ht="25.5" customHeight="1" x14ac:dyDescent="0.2">
      <c r="A7" s="179"/>
      <c r="B7" s="195" t="s">
        <v>119</v>
      </c>
      <c r="C7" s="182"/>
      <c r="D7" s="182"/>
      <c r="E7" s="182" t="s">
        <v>120</v>
      </c>
      <c r="F7" s="182"/>
      <c r="G7" s="182"/>
      <c r="H7" s="182" t="s">
        <v>121</v>
      </c>
      <c r="I7" s="182"/>
      <c r="J7" s="182"/>
    </row>
    <row r="8" spans="1:12" ht="25.5" x14ac:dyDescent="0.2">
      <c r="A8" s="180"/>
      <c r="B8" s="95" t="s">
        <v>117</v>
      </c>
      <c r="C8" s="95" t="s">
        <v>118</v>
      </c>
      <c r="D8" s="95" t="s">
        <v>29</v>
      </c>
      <c r="E8" s="95" t="s">
        <v>117</v>
      </c>
      <c r="F8" s="95" t="s">
        <v>118</v>
      </c>
      <c r="G8" s="95" t="s">
        <v>29</v>
      </c>
      <c r="H8" s="95" t="s">
        <v>117</v>
      </c>
      <c r="I8" s="95" t="s">
        <v>118</v>
      </c>
      <c r="J8" s="95" t="s">
        <v>29</v>
      </c>
    </row>
    <row r="9" spans="1:12" hidden="1" x14ac:dyDescent="0.2">
      <c r="A9" s="19" t="s">
        <v>106</v>
      </c>
      <c r="B9" s="96">
        <v>-23432.841451577187</v>
      </c>
      <c r="C9" s="96">
        <v>768.90294688643553</v>
      </c>
      <c r="D9" s="96">
        <v>-2374.0614953092481</v>
      </c>
      <c r="E9" s="97">
        <v>-8.4344801533273783E-2</v>
      </c>
      <c r="F9" s="97">
        <v>2.7676100052783275E-3</v>
      </c>
      <c r="G9" s="97">
        <v>-8.5452609775656645E-3</v>
      </c>
      <c r="H9" s="97">
        <v>-5.6504855540908047E-2</v>
      </c>
      <c r="I9" s="97">
        <v>1.5444559635974771E-2</v>
      </c>
      <c r="J9" s="97">
        <v>-8.7032190788743132E-3</v>
      </c>
      <c r="L9" s="31"/>
    </row>
    <row r="10" spans="1:12" hidden="1" x14ac:dyDescent="0.2">
      <c r="A10" s="19" t="s">
        <v>107</v>
      </c>
      <c r="B10" s="96">
        <v>-21330.081395348829</v>
      </c>
      <c r="C10" s="96">
        <v>432.07981055854179</v>
      </c>
      <c r="D10" s="96">
        <v>-2669.9984152097131</v>
      </c>
      <c r="E10" s="97">
        <v>-7.7443121077841584E-2</v>
      </c>
      <c r="F10" s="97">
        <v>1.568752057911628E-3</v>
      </c>
      <c r="G10" s="97">
        <v>-9.6939625646163367E-3</v>
      </c>
      <c r="H10" s="97">
        <v>-7.0984817309379E-2</v>
      </c>
      <c r="I10" s="97">
        <v>1.0207935398523505E-2</v>
      </c>
      <c r="J10" s="97">
        <v>-9.1036195634391186E-3</v>
      </c>
      <c r="L10" s="31"/>
    </row>
    <row r="11" spans="1:12" hidden="1" x14ac:dyDescent="0.2">
      <c r="A11" s="19" t="s">
        <v>108</v>
      </c>
      <c r="B11" s="96">
        <v>-15169.43334421098</v>
      </c>
      <c r="C11" s="96">
        <v>-384.49571020090661</v>
      </c>
      <c r="D11" s="96">
        <v>-2719.0709455881133</v>
      </c>
      <c r="E11" s="97">
        <v>-5.537118088550104E-2</v>
      </c>
      <c r="F11" s="97">
        <v>-1.4034790249668988E-3</v>
      </c>
      <c r="G11" s="97">
        <v>-9.9251017326976426E-3</v>
      </c>
      <c r="H11" s="97">
        <v>-7.3993460877280662E-2</v>
      </c>
      <c r="I11" s="97">
        <v>4.6914735831889961E-3</v>
      </c>
      <c r="J11" s="97">
        <v>-8.5882502328131667E-3</v>
      </c>
      <c r="L11" s="31"/>
    </row>
    <row r="12" spans="1:12" hidden="1" x14ac:dyDescent="0.2">
      <c r="A12" s="19" t="s">
        <v>109</v>
      </c>
      <c r="B12" s="96">
        <v>-10306.05248370791</v>
      </c>
      <c r="C12" s="96">
        <v>-891.07471077472474</v>
      </c>
      <c r="D12" s="96">
        <v>-2163.8728055173651</v>
      </c>
      <c r="E12" s="97">
        <v>-3.7949473930427212E-2</v>
      </c>
      <c r="F12" s="97">
        <v>-3.2811609061825908E-3</v>
      </c>
      <c r="G12" s="97">
        <v>-7.9679231938276814E-3</v>
      </c>
      <c r="H12" s="97">
        <v>-6.3777144356760893E-2</v>
      </c>
      <c r="I12" s="97">
        <v>-8.7069466989883452E-5</v>
      </c>
      <c r="J12" s="97">
        <v>-9.0330621171768322E-3</v>
      </c>
      <c r="L12" s="31"/>
    </row>
    <row r="13" spans="1:12" hidden="1" x14ac:dyDescent="0.2">
      <c r="A13" s="19" t="s">
        <v>110</v>
      </c>
      <c r="B13" s="96">
        <v>-7505.6658586436761</v>
      </c>
      <c r="C13" s="96">
        <v>1034.8515472041399</v>
      </c>
      <c r="D13" s="96">
        <v>-1476.1856885604639</v>
      </c>
      <c r="E13" s="97">
        <v>-2.7811638197845951E-2</v>
      </c>
      <c r="F13" s="97">
        <v>3.8345587668518386E-3</v>
      </c>
      <c r="G13" s="97">
        <v>-5.4698867570559103E-3</v>
      </c>
      <c r="H13" s="97">
        <v>-4.9643853522903951E-2</v>
      </c>
      <c r="I13" s="97">
        <v>1.7966772340349422E-4</v>
      </c>
      <c r="J13" s="97">
        <v>-8.2642185620493917E-3</v>
      </c>
      <c r="L13" s="31"/>
    </row>
    <row r="14" spans="1:12" hidden="1" x14ac:dyDescent="0.2">
      <c r="A14" s="19" t="s">
        <v>111</v>
      </c>
      <c r="B14" s="96">
        <v>-3394.2713565734161</v>
      </c>
      <c r="C14" s="96">
        <v>2985.467445209536</v>
      </c>
      <c r="D14" s="96">
        <v>-1610.1960886361198</v>
      </c>
      <c r="E14" s="97">
        <v>-1.2414583799324882E-2</v>
      </c>
      <c r="F14" s="97">
        <v>1.0919379120037804E-2</v>
      </c>
      <c r="G14" s="97">
        <v>-5.889309420416663E-3</v>
      </c>
      <c r="H14" s="97">
        <v>-3.3386719203274767E-2</v>
      </c>
      <c r="I14" s="97">
        <v>2.5173244889350383E-3</v>
      </c>
      <c r="J14" s="97">
        <v>-7.3130552759994739E-3</v>
      </c>
      <c r="L14" s="31"/>
    </row>
    <row r="15" spans="1:12" hidden="1" x14ac:dyDescent="0.2">
      <c r="A15" s="19" t="s">
        <v>198</v>
      </c>
      <c r="B15" s="96">
        <v>-2170.5373306797105</v>
      </c>
      <c r="C15" s="96">
        <v>3993.9978947707145</v>
      </c>
      <c r="D15" s="96">
        <v>-1412.460564091004</v>
      </c>
      <c r="E15" s="97">
        <v>-7.9109863712494462E-3</v>
      </c>
      <c r="F15" s="97">
        <v>1.4556977420165158E-2</v>
      </c>
      <c r="G15" s="97">
        <v>-5.1480138648212414E-3</v>
      </c>
      <c r="H15" s="97">
        <v>-2.1521670574711872E-2</v>
      </c>
      <c r="I15" s="97">
        <v>6.5074386002180531E-3</v>
      </c>
      <c r="J15" s="97">
        <v>-6.1187833090303742E-3</v>
      </c>
      <c r="L15" s="31"/>
    </row>
    <row r="16" spans="1:12" hidden="1" x14ac:dyDescent="0.2">
      <c r="A16" s="19" t="s">
        <v>268</v>
      </c>
      <c r="B16" s="96">
        <v>-3512.9883162560482</v>
      </c>
      <c r="C16" s="96">
        <v>3838.4560982310386</v>
      </c>
      <c r="D16" s="96">
        <v>-757.46778197499043</v>
      </c>
      <c r="E16" s="97">
        <v>-1.2956315408794864E-2</v>
      </c>
      <c r="F16" s="97">
        <v>1.4156678990750342E-2</v>
      </c>
      <c r="G16" s="97">
        <v>-2.7936305537524402E-3</v>
      </c>
      <c r="H16" s="97">
        <v>-1.5273380944303786E-2</v>
      </c>
      <c r="I16" s="97">
        <v>1.0866898574451285E-2</v>
      </c>
      <c r="J16" s="97">
        <v>-4.8252101490115643E-3</v>
      </c>
      <c r="L16" s="31"/>
    </row>
    <row r="17" spans="1:12" hidden="1" x14ac:dyDescent="0.2">
      <c r="A17" s="19" t="s">
        <v>283</v>
      </c>
      <c r="B17" s="96">
        <v>-4134.8442806675275</v>
      </c>
      <c r="C17" s="96">
        <v>2789.0932647154705</v>
      </c>
      <c r="D17" s="96">
        <v>-543.24898404794294</v>
      </c>
      <c r="E17" s="97">
        <v>-1.5429329445073726E-2</v>
      </c>
      <c r="F17" s="97">
        <v>1.0407608101600347E-2</v>
      </c>
      <c r="G17" s="97">
        <v>-2.0271543440625365E-3</v>
      </c>
      <c r="H17" s="97">
        <v>-1.2177803756110729E-2</v>
      </c>
      <c r="I17" s="97">
        <v>1.2510160908138413E-2</v>
      </c>
      <c r="J17" s="97">
        <v>-3.9645270457632203E-3</v>
      </c>
      <c r="L17" s="31"/>
    </row>
    <row r="18" spans="1:12" hidden="1" x14ac:dyDescent="0.2">
      <c r="A18" s="19" t="s">
        <v>284</v>
      </c>
      <c r="B18" s="96">
        <v>-7106.4557131536349</v>
      </c>
      <c r="C18" s="96">
        <v>1067.6759330656414</v>
      </c>
      <c r="D18" s="96">
        <v>517</v>
      </c>
      <c r="E18" s="97">
        <v>-2.6499999999999999E-2</v>
      </c>
      <c r="F18" s="97">
        <v>4.0000000000000001E-3</v>
      </c>
      <c r="G18" s="97">
        <v>1.9E-3</v>
      </c>
      <c r="H18" s="97">
        <v>-1.5699999999999999E-2</v>
      </c>
      <c r="I18" s="97">
        <v>1.0800000000000001E-2</v>
      </c>
      <c r="J18" s="97">
        <v>-2E-3</v>
      </c>
      <c r="L18" s="31"/>
    </row>
    <row r="19" spans="1:12" hidden="1" x14ac:dyDescent="0.2">
      <c r="A19" s="19" t="s">
        <v>300</v>
      </c>
      <c r="B19" s="96">
        <v>-8563.358647255196</v>
      </c>
      <c r="C19" s="96">
        <v>-850.4756335969887</v>
      </c>
      <c r="D19" s="96">
        <v>250.83428085218475</v>
      </c>
      <c r="E19" s="97">
        <v>-3.2289338694888127E-2</v>
      </c>
      <c r="F19" s="97">
        <v>-3.2068370502927475E-3</v>
      </c>
      <c r="G19" s="97">
        <v>9.4580565691020503E-4</v>
      </c>
      <c r="H19" s="97">
        <v>-2.1800673888026874E-2</v>
      </c>
      <c r="I19" s="97">
        <v>6.3357452647491291E-3</v>
      </c>
      <c r="J19" s="97">
        <v>-4.8647257323909991E-4</v>
      </c>
      <c r="L19" s="31"/>
    </row>
    <row r="20" spans="1:12" hidden="1" x14ac:dyDescent="0.2">
      <c r="A20" s="19" t="s">
        <v>302</v>
      </c>
      <c r="B20" s="96">
        <v>-7501.0169921999068</v>
      </c>
      <c r="C20" s="96">
        <v>-1819.4155460452203</v>
      </c>
      <c r="D20" s="96">
        <v>-1275.567461754873</v>
      </c>
      <c r="E20" s="97">
        <v>-2.8789717677176328E-2</v>
      </c>
      <c r="F20" s="97">
        <v>-6.9831144180284412E-3</v>
      </c>
      <c r="G20" s="97">
        <v>-4.8957664194472089E-3</v>
      </c>
      <c r="H20" s="97">
        <v>-2.5759024455122244E-2</v>
      </c>
      <c r="I20" s="97">
        <v>1.0507969125544338E-3</v>
      </c>
      <c r="J20" s="97">
        <v>-1.0120065396627921E-3</v>
      </c>
    </row>
    <row r="21" spans="1:12" hidden="1" x14ac:dyDescent="0.2">
      <c r="A21" s="19" t="s">
        <v>303</v>
      </c>
      <c r="B21" s="96">
        <v>-6808.1404157462139</v>
      </c>
      <c r="C21" s="96">
        <v>-3127.4299058985853</v>
      </c>
      <c r="D21" s="96">
        <v>-1985.4296783552008</v>
      </c>
      <c r="E21" s="97">
        <v>-2.6587547754461618E-2</v>
      </c>
      <c r="F21" s="97">
        <v>-1.2213422005735206E-2</v>
      </c>
      <c r="G21" s="97">
        <v>-7.7536159895151653E-3</v>
      </c>
      <c r="H21" s="97">
        <v>-2.8548579032469212E-2</v>
      </c>
      <c r="I21" s="97">
        <v>-4.6044606142794549E-3</v>
      </c>
      <c r="J21" s="97">
        <v>-2.4436219510259494E-3</v>
      </c>
    </row>
    <row r="22" spans="1:12" hidden="1" x14ac:dyDescent="0.2">
      <c r="A22" s="19" t="s">
        <v>311</v>
      </c>
      <c r="B22" s="96">
        <v>-7556.9116766410507</v>
      </c>
      <c r="C22" s="96">
        <v>-1046.2226620054116</v>
      </c>
      <c r="D22" s="96">
        <v>-1845.8656613535377</v>
      </c>
      <c r="E22" s="97">
        <v>-2.9354183618803098E-2</v>
      </c>
      <c r="F22" s="97">
        <v>-4.0639633544467292E-3</v>
      </c>
      <c r="G22" s="97">
        <v>-7.1701088854196054E-3</v>
      </c>
      <c r="H22" s="97">
        <v>-2.9255196936332294E-2</v>
      </c>
      <c r="I22" s="97">
        <v>-6.6168342071257812E-3</v>
      </c>
      <c r="J22" s="97">
        <v>-4.7184214093679436E-3</v>
      </c>
    </row>
    <row r="23" spans="1:12" hidden="1" x14ac:dyDescent="0.2">
      <c r="A23" s="19" t="s">
        <v>312</v>
      </c>
      <c r="B23" s="96">
        <v>-10105.225354266016</v>
      </c>
      <c r="C23" s="96">
        <v>-492.98341196717774</v>
      </c>
      <c r="D23" s="96">
        <v>-1323.7912337668058</v>
      </c>
      <c r="E23" s="97">
        <v>-3.9896659313682283E-2</v>
      </c>
      <c r="F23" s="97">
        <v>-1.9463584972153019E-3</v>
      </c>
      <c r="G23" s="97">
        <v>-5.2264888712983629E-3</v>
      </c>
      <c r="H23" s="97">
        <v>-3.1157027091030833E-2</v>
      </c>
      <c r="I23" s="97">
        <v>-6.3017145688564194E-3</v>
      </c>
      <c r="J23" s="97">
        <v>-6.261495041420085E-3</v>
      </c>
    </row>
    <row r="24" spans="1:12" hidden="1" x14ac:dyDescent="0.2">
      <c r="A24" s="19" t="s">
        <v>313</v>
      </c>
      <c r="B24" s="96">
        <v>-9008.3616518590734</v>
      </c>
      <c r="C24" s="96">
        <v>943.68052907588026</v>
      </c>
      <c r="D24" s="96">
        <v>-776.31887721680687</v>
      </c>
      <c r="E24" s="97">
        <v>-3.578950533904536E-2</v>
      </c>
      <c r="F24" s="97">
        <v>3.7491677886560414E-3</v>
      </c>
      <c r="G24" s="97">
        <v>-3.084253238791624E-3</v>
      </c>
      <c r="H24" s="97">
        <v>-3.2906974006498085E-2</v>
      </c>
      <c r="I24" s="97">
        <v>-3.618644017185299E-3</v>
      </c>
      <c r="J24" s="97">
        <v>-5.8086167462561887E-3</v>
      </c>
    </row>
    <row r="25" spans="1:12" hidden="1" x14ac:dyDescent="0.2">
      <c r="A25" s="19" t="s">
        <v>317</v>
      </c>
      <c r="B25" s="96">
        <v>-6348.4283847546767</v>
      </c>
      <c r="C25" s="96">
        <v>2264.2957991388284</v>
      </c>
      <c r="D25" s="96">
        <v>-1137.8674143841517</v>
      </c>
      <c r="E25" s="97">
        <v>-2.5308373702892552E-2</v>
      </c>
      <c r="F25" s="97">
        <v>9.0267450123735892E-3</v>
      </c>
      <c r="G25" s="97">
        <v>-4.5361736798880245E-3</v>
      </c>
      <c r="H25" s="97">
        <v>-3.2587180493605823E-2</v>
      </c>
      <c r="I25" s="97">
        <v>1.6913977373418996E-3</v>
      </c>
      <c r="J25" s="97">
        <v>-5.0042561688494044E-3</v>
      </c>
    </row>
    <row r="26" spans="1:12" hidden="1" x14ac:dyDescent="0.2">
      <c r="A26" s="19" t="s">
        <v>318</v>
      </c>
      <c r="B26" s="96">
        <v>-5478.5599149578475</v>
      </c>
      <c r="C26" s="96">
        <v>972.26939769438286</v>
      </c>
      <c r="D26" s="96">
        <v>-772.70948273653539</v>
      </c>
      <c r="E26" s="97">
        <v>-2.1726522505384864E-2</v>
      </c>
      <c r="F26" s="97">
        <v>3.8557637916179525E-3</v>
      </c>
      <c r="G26" s="97">
        <v>-3.0643618446087222E-3</v>
      </c>
      <c r="H26" s="97">
        <v>-3.0680265215251266E-2</v>
      </c>
      <c r="I26" s="97">
        <v>3.6713295238580707E-3</v>
      </c>
      <c r="J26" s="97">
        <v>-3.977819408646683E-3</v>
      </c>
    </row>
    <row r="27" spans="1:12" hidden="1" x14ac:dyDescent="0.2">
      <c r="A27" s="19" t="s">
        <v>319</v>
      </c>
      <c r="B27" s="96">
        <v>-813.1916252459273</v>
      </c>
      <c r="C27" s="96">
        <v>2055.3868013236743</v>
      </c>
      <c r="D27" s="96">
        <v>-993.19517607774674</v>
      </c>
      <c r="E27" s="97">
        <v>-3.2074263224890045E-3</v>
      </c>
      <c r="F27" s="97">
        <v>8.1069473968922289E-3</v>
      </c>
      <c r="G27" s="97">
        <v>-3.9174042774450238E-3</v>
      </c>
      <c r="H27" s="97">
        <v>-2.1507956967452946E-2</v>
      </c>
      <c r="I27" s="97">
        <v>6.1846559973849531E-3</v>
      </c>
      <c r="J27" s="97">
        <v>-3.6505482601833488E-3</v>
      </c>
    </row>
    <row r="28" spans="1:12" hidden="1" x14ac:dyDescent="0.2">
      <c r="A28" s="19" t="s">
        <v>322</v>
      </c>
      <c r="B28" s="96">
        <v>4335.6727761593402</v>
      </c>
      <c r="C28" s="96">
        <v>2010.8174858902416</v>
      </c>
      <c r="D28" s="96">
        <v>-572.49026204958182</v>
      </c>
      <c r="E28" s="97">
        <v>1.6895500984577563E-2</v>
      </c>
      <c r="F28" s="97">
        <v>7.8358701328837977E-3</v>
      </c>
      <c r="G28" s="97">
        <v>-2.2309132366506576E-3</v>
      </c>
      <c r="H28" s="97">
        <v>-4.4846746172835534E-4</v>
      </c>
      <c r="I28" s="97">
        <v>7.9327398412939419E-3</v>
      </c>
      <c r="J28" s="97">
        <v>-2.9828408364494406E-3</v>
      </c>
    </row>
    <row r="29" spans="1:12" hidden="1" x14ac:dyDescent="0.2">
      <c r="A29" s="19" t="s">
        <v>323</v>
      </c>
      <c r="B29" s="96">
        <v>5581.1618645867202</v>
      </c>
      <c r="C29" s="96">
        <v>2852.4818453546777</v>
      </c>
      <c r="D29" s="96">
        <v>-691.6437099413979</v>
      </c>
      <c r="E29" s="97">
        <v>2.1474101255806882E-2</v>
      </c>
      <c r="F29" s="97">
        <v>1.0975220834601803E-2</v>
      </c>
      <c r="G29" s="97">
        <v>-2.6611711719855863E-3</v>
      </c>
      <c r="H29" s="97">
        <v>1.0351688478569581E-2</v>
      </c>
      <c r="I29" s="97">
        <v>9.7126041020399057E-3</v>
      </c>
      <c r="J29" s="97">
        <v>-2.8820431682936567E-3</v>
      </c>
    </row>
    <row r="30" spans="1:12" hidden="1" x14ac:dyDescent="0.2">
      <c r="A30" s="19" t="s">
        <v>338</v>
      </c>
      <c r="B30" s="96">
        <v>7518.1002766419242</v>
      </c>
      <c r="C30" s="96">
        <v>2686.3162451504977</v>
      </c>
      <c r="D30" s="96">
        <v>-530.41652179242192</v>
      </c>
      <c r="E30" s="97">
        <v>2.8563342590810021E-2</v>
      </c>
      <c r="F30" s="97">
        <v>1.0206058498033866E-2</v>
      </c>
      <c r="G30" s="97">
        <v>-2.0151990889046758E-3</v>
      </c>
      <c r="H30" s="97">
        <v>1.8294380706894337E-2</v>
      </c>
      <c r="I30" s="97">
        <v>1.0237381877325315E-2</v>
      </c>
      <c r="J30" s="97">
        <v>-2.4064918711585695E-3</v>
      </c>
    </row>
    <row r="31" spans="1:12" hidden="1" x14ac:dyDescent="0.2">
      <c r="A31" s="19" t="s">
        <v>339</v>
      </c>
      <c r="B31" s="96">
        <v>9795.6392949001875</v>
      </c>
      <c r="C31" s="96">
        <v>1059.6140159273891</v>
      </c>
      <c r="D31" s="96">
        <v>-649.25331082757657</v>
      </c>
      <c r="E31" s="97">
        <v>3.6844826620202165E-2</v>
      </c>
      <c r="F31" s="97">
        <v>3.985579044494471E-3</v>
      </c>
      <c r="G31" s="97">
        <v>-2.4420688583835846E-3</v>
      </c>
      <c r="H31" s="97">
        <v>2.5944442862849158E-2</v>
      </c>
      <c r="I31" s="97">
        <v>8.2506821275034857E-3</v>
      </c>
      <c r="J31" s="97">
        <v>-2.3373380889811263E-3</v>
      </c>
    </row>
    <row r="32" spans="1:12" hidden="1" x14ac:dyDescent="0.2">
      <c r="A32" s="19" t="s">
        <v>341</v>
      </c>
      <c r="B32" s="96">
        <v>9181.6644864135396</v>
      </c>
      <c r="C32" s="96">
        <v>3490.7083200855841</v>
      </c>
      <c r="D32" s="96">
        <v>-1033.3728064991237</v>
      </c>
      <c r="E32" s="97">
        <v>3.4227247429371721E-2</v>
      </c>
      <c r="F32" s="97">
        <v>1.3012601097778182E-2</v>
      </c>
      <c r="G32" s="97">
        <v>-3.8521889780624616E-3</v>
      </c>
      <c r="H32" s="97">
        <v>3.0277379474047697E-2</v>
      </c>
      <c r="I32" s="97">
        <v>9.54486486872708E-3</v>
      </c>
      <c r="J32" s="97">
        <v>-2.7426570243340772E-3</v>
      </c>
    </row>
    <row r="33" spans="1:10" hidden="1" x14ac:dyDescent="0.2">
      <c r="A33" s="26" t="s">
        <v>343</v>
      </c>
      <c r="B33" s="96">
        <v>9155.5636402110376</v>
      </c>
      <c r="C33" s="96">
        <v>1763.262555721145</v>
      </c>
      <c r="D33" s="96">
        <v>-312.8261959321826</v>
      </c>
      <c r="E33" s="97">
        <v>3.384581469017936E-2</v>
      </c>
      <c r="F33" s="97">
        <v>6.5183379261284135E-3</v>
      </c>
      <c r="G33" s="97">
        <v>-1.1564397205708614E-3</v>
      </c>
      <c r="H33" s="97">
        <v>3.3370307832640819E-2</v>
      </c>
      <c r="I33" s="97">
        <v>8.4306441416087344E-3</v>
      </c>
      <c r="J33" s="97">
        <v>-2.3664741614803963E-3</v>
      </c>
    </row>
    <row r="34" spans="1:10" hidden="1" x14ac:dyDescent="0.2">
      <c r="A34" s="26" t="s">
        <v>348</v>
      </c>
      <c r="B34" s="96">
        <v>9995.6336217552853</v>
      </c>
      <c r="C34" s="96">
        <v>-125.65074619552433</v>
      </c>
      <c r="D34" s="96">
        <v>-32.982875559760942</v>
      </c>
      <c r="E34" s="97">
        <v>3.6608008283452488E-2</v>
      </c>
      <c r="F34" s="97">
        <v>-4.6018328918502203E-4</v>
      </c>
      <c r="G34" s="97">
        <v>-1.2079648248369662E-4</v>
      </c>
      <c r="H34" s="97">
        <v>3.5381474255801432E-2</v>
      </c>
      <c r="I34" s="97">
        <v>5.7640836948040109E-3</v>
      </c>
      <c r="J34" s="97">
        <v>-1.892873509875151E-3</v>
      </c>
    </row>
    <row r="35" spans="1:10" hidden="1" x14ac:dyDescent="0.2">
      <c r="A35" s="26" t="s">
        <v>349</v>
      </c>
      <c r="B35" s="96">
        <v>3221.7922439088361</v>
      </c>
      <c r="C35" s="96">
        <v>-162.95495280555951</v>
      </c>
      <c r="D35" s="96">
        <v>12907</v>
      </c>
      <c r="E35" s="97">
        <v>3.5327323730029968E-2</v>
      </c>
      <c r="F35" s="97">
        <v>1.1557211325179041E-2</v>
      </c>
      <c r="G35" s="97">
        <v>-5.8455191504636279E-4</v>
      </c>
      <c r="H35" s="97">
        <v>3.5002098533258384E-2</v>
      </c>
      <c r="I35" s="97">
        <v>7.6569917649751537E-3</v>
      </c>
      <c r="J35" s="97">
        <v>-1.4284942740408456E-3</v>
      </c>
    </row>
    <row r="36" spans="1:10" hidden="1" x14ac:dyDescent="0.2">
      <c r="A36" s="26" t="s">
        <v>350</v>
      </c>
      <c r="B36" s="96">
        <v>9830.3071199727783</v>
      </c>
      <c r="C36" s="96">
        <v>-1544.8781533742913</v>
      </c>
      <c r="D36" s="96">
        <v>688.57103340151298</v>
      </c>
      <c r="E36" s="97">
        <v>3.5459030840719899E-2</v>
      </c>
      <c r="F36" s="97">
        <v>-5.5725504215788021E-3</v>
      </c>
      <c r="G36" s="97">
        <v>2.4837536825073514E-3</v>
      </c>
      <c r="H36" s="97">
        <v>3.5310044386095432E-2</v>
      </c>
      <c r="I36" s="97">
        <v>3.0107038851359073E-3</v>
      </c>
      <c r="J36" s="97">
        <v>1.5549139110160759E-4</v>
      </c>
    </row>
    <row r="37" spans="1:10" x14ac:dyDescent="0.2">
      <c r="A37" s="26" t="s">
        <v>352</v>
      </c>
      <c r="B37" s="96">
        <v>10546.804393654693</v>
      </c>
      <c r="C37" s="96">
        <v>2309.5415064209192</v>
      </c>
      <c r="D37" s="96">
        <v>71.654099924387992</v>
      </c>
      <c r="E37" s="97">
        <v>3.7210532161245195E-2</v>
      </c>
      <c r="F37" s="97">
        <v>8.1483703778663236E-3</v>
      </c>
      <c r="G37" s="97">
        <v>2.5280521854806023E-4</v>
      </c>
      <c r="H37" s="97">
        <v>3.6151223753861886E-2</v>
      </c>
      <c r="I37" s="97">
        <v>3.418211998070385E-3</v>
      </c>
      <c r="J37" s="97">
        <v>5.0780262588133809E-4</v>
      </c>
    </row>
    <row r="38" spans="1:10" x14ac:dyDescent="0.2">
      <c r="A38" s="26" t="s">
        <v>355</v>
      </c>
      <c r="B38" s="96">
        <v>10523.851090254382</v>
      </c>
      <c r="C38" s="96">
        <v>4280.7551048245259</v>
      </c>
      <c r="D38" s="96">
        <v>-109.60619507890806</v>
      </c>
      <c r="E38" s="97">
        <v>3.6574167965018355E-2</v>
      </c>
      <c r="F38" s="97">
        <v>1.4877163775716015E-2</v>
      </c>
      <c r="G38" s="97">
        <v>-3.8092095321786356E-4</v>
      </c>
      <c r="H38" s="97">
        <v>3.6142763674253356E-2</v>
      </c>
      <c r="I38" s="97">
        <v>7.2525487642956443E-3</v>
      </c>
      <c r="J38" s="97">
        <v>4.4277150819779635E-4</v>
      </c>
    </row>
    <row r="39" spans="1:10" x14ac:dyDescent="0.2">
      <c r="A39" s="26" t="s">
        <v>356</v>
      </c>
      <c r="B39" s="96">
        <v>10462.163356736759</v>
      </c>
      <c r="C39" s="96">
        <v>-57.321899673719599</v>
      </c>
      <c r="D39" s="96">
        <v>383.15854293696066</v>
      </c>
      <c r="E39" s="97">
        <v>3.6131619531687226E-2</v>
      </c>
      <c r="F39" s="97">
        <v>-1.9796413028771398E-4</v>
      </c>
      <c r="G39" s="97">
        <v>1.3232577452348265E-3</v>
      </c>
      <c r="H39" s="97">
        <v>3.6343837624667669E-2</v>
      </c>
      <c r="I39" s="97">
        <v>4.3137549004289557E-3</v>
      </c>
      <c r="J39" s="97">
        <v>9.1972392326809371E-4</v>
      </c>
    </row>
    <row r="40" spans="1:10" x14ac:dyDescent="0.2">
      <c r="A40" s="26" t="s">
        <v>357</v>
      </c>
      <c r="B40" s="96">
        <v>11106.124718877232</v>
      </c>
      <c r="C40" s="96">
        <v>-925.01111883108388</v>
      </c>
      <c r="D40" s="96">
        <v>349.88639995385165</v>
      </c>
      <c r="E40" s="97">
        <v>3.8594961509298455E-2</v>
      </c>
      <c r="F40" s="97">
        <v>-3.2145117609095183E-3</v>
      </c>
      <c r="G40" s="97">
        <v>1.2158923549537694E-3</v>
      </c>
      <c r="H40" s="97">
        <v>3.7127820291812309E-2</v>
      </c>
      <c r="I40" s="97">
        <v>4.9032645655962765E-3</v>
      </c>
      <c r="J40" s="97">
        <v>6.0275859137969815E-4</v>
      </c>
    </row>
    <row r="41" spans="1:10" x14ac:dyDescent="0.2">
      <c r="A41" s="26" t="s">
        <v>358</v>
      </c>
      <c r="B41" s="96">
        <v>14821.015186396104</v>
      </c>
      <c r="C41" s="96">
        <v>2695.8507210544976</v>
      </c>
      <c r="D41" s="96">
        <v>-682.8659074506013</v>
      </c>
      <c r="E41" s="97">
        <v>4.935896088985281E-2</v>
      </c>
      <c r="F41" s="97">
        <v>8.9780887902704155E-3</v>
      </c>
      <c r="G41" s="97">
        <v>-2.2741729358597305E-3</v>
      </c>
      <c r="H41" s="97">
        <v>4.0164927473964211E-2</v>
      </c>
      <c r="I41" s="97">
        <v>5.1106941686972999E-3</v>
      </c>
      <c r="J41" s="97">
        <v>-2.8985947222249565E-5</v>
      </c>
    </row>
    <row r="42" spans="1:10" x14ac:dyDescent="0.2">
      <c r="A42" s="26" t="s">
        <v>360</v>
      </c>
      <c r="B42" s="96">
        <v>10124.4019885665</v>
      </c>
      <c r="C42" s="96">
        <v>2576.2025888903499</v>
      </c>
      <c r="D42" s="96">
        <v>361.39542254314983</v>
      </c>
      <c r="E42" s="97">
        <v>3.3658027501700452E-2</v>
      </c>
      <c r="F42" s="97">
        <v>8.564446343077339E-3</v>
      </c>
      <c r="G42" s="97">
        <v>1.2014395600532903E-3</v>
      </c>
      <c r="H42" s="97">
        <v>3.943589235813473E-2</v>
      </c>
      <c r="I42" s="97">
        <v>3.5325148105376306E-3</v>
      </c>
      <c r="J42" s="97">
        <v>3.6660418109553888E-4</v>
      </c>
    </row>
    <row r="43" spans="1:10" x14ac:dyDescent="0.2">
      <c r="A43" s="26" t="s">
        <v>361</v>
      </c>
      <c r="B43" s="96">
        <v>12668.161270772318</v>
      </c>
      <c r="C43" s="96">
        <v>2761.2229881790136</v>
      </c>
      <c r="D43" s="96">
        <v>107.6157410486685</v>
      </c>
      <c r="E43" s="97">
        <v>4.152215799318347E-2</v>
      </c>
      <c r="F43" s="97">
        <v>9.0504008213174083E-3</v>
      </c>
      <c r="G43" s="97">
        <v>3.5272978507826605E-4</v>
      </c>
      <c r="H43" s="97">
        <v>4.0783526973508795E-2</v>
      </c>
      <c r="I43" s="97">
        <v>5.8446060484389113E-3</v>
      </c>
      <c r="J43" s="97">
        <v>1.2397219105639881E-4</v>
      </c>
    </row>
    <row r="44" spans="1:10" x14ac:dyDescent="0.2">
      <c r="A44" s="30" t="s">
        <v>366</v>
      </c>
      <c r="B44" s="96">
        <v>11461.208327385906</v>
      </c>
      <c r="C44" s="96">
        <v>5547.7873743206765</v>
      </c>
      <c r="D44" s="96">
        <v>126.00429829341738</v>
      </c>
      <c r="E44" s="97">
        <v>3.7590549982242816E-2</v>
      </c>
      <c r="F44" s="97">
        <v>1.8195671226649994E-2</v>
      </c>
      <c r="G44" s="97">
        <v>4.1326976507864119E-4</v>
      </c>
      <c r="H44" s="97">
        <v>4.0532424091744887E-2</v>
      </c>
      <c r="I44" s="97">
        <v>1.119715179532879E-2</v>
      </c>
      <c r="J44" s="97">
        <v>-7.668345641238324E-5</v>
      </c>
    </row>
    <row r="45" spans="1:10" x14ac:dyDescent="0.2">
      <c r="A45" s="30" t="s">
        <v>367</v>
      </c>
      <c r="B45" s="96">
        <v>8102.3721762422092</v>
      </c>
      <c r="C45" s="96">
        <v>1349.054778544767</v>
      </c>
      <c r="D45" s="96">
        <v>1479.5730452130238</v>
      </c>
      <c r="E45" s="97">
        <v>2.6035816646611705E-2</v>
      </c>
      <c r="F45" s="97">
        <v>4.334994998553241E-3</v>
      </c>
      <c r="G45" s="97">
        <v>4.7543968213888252E-3</v>
      </c>
      <c r="H45" s="97">
        <v>3.4701638030934609E-2</v>
      </c>
      <c r="I45" s="97">
        <v>1.0036378347399495E-2</v>
      </c>
      <c r="J45" s="97">
        <v>1.6804589828997556E-3</v>
      </c>
    </row>
    <row r="46" spans="1:10" x14ac:dyDescent="0.2">
      <c r="A46" s="98" t="s">
        <v>368</v>
      </c>
      <c r="B46" s="99">
        <v>9614.3663220739545</v>
      </c>
      <c r="C46" s="99">
        <v>279.666120028347</v>
      </c>
      <c r="D46" s="99">
        <v>1206.9675578976985</v>
      </c>
      <c r="E46" s="100">
        <v>3.0824860043263305E-2</v>
      </c>
      <c r="F46" s="100">
        <v>8.9664453380809738E-4</v>
      </c>
      <c r="G46" s="100">
        <v>3.8696888388303368E-3</v>
      </c>
      <c r="H46" s="100">
        <v>3.3993346166325322E-2</v>
      </c>
      <c r="I46" s="100">
        <v>8.1194278950821857E-3</v>
      </c>
      <c r="J46" s="100">
        <v>2.3475213025940171E-3</v>
      </c>
    </row>
    <row r="47" spans="1:10" x14ac:dyDescent="0.2">
      <c r="A47" s="98" t="s">
        <v>369</v>
      </c>
      <c r="B47" s="99">
        <v>7893.1966606339593</v>
      </c>
      <c r="C47" s="99">
        <v>767.47887067691954</v>
      </c>
      <c r="D47" s="99">
        <v>1388.3244686891212</v>
      </c>
      <c r="E47" s="100">
        <v>2.5046396907543431E-2</v>
      </c>
      <c r="F47" s="100">
        <v>2.435335294380391E-3</v>
      </c>
      <c r="G47" s="100">
        <v>4.4053793633021237E-3</v>
      </c>
      <c r="H47" s="100">
        <v>2.9874405894915312E-2</v>
      </c>
      <c r="I47" s="100">
        <v>6.4656615133479312E-3</v>
      </c>
      <c r="J47" s="100">
        <v>3.3606836971499816E-3</v>
      </c>
    </row>
    <row r="48" spans="1:10" x14ac:dyDescent="0.2">
      <c r="A48" s="98" t="s">
        <v>374</v>
      </c>
      <c r="B48" s="99">
        <v>7143.7857228866369</v>
      </c>
      <c r="C48" s="99">
        <v>-744.61979459074246</v>
      </c>
      <c r="D48" s="99">
        <v>1080.8340717041056</v>
      </c>
      <c r="E48" s="100">
        <v>2.2869188807355997E-2</v>
      </c>
      <c r="F48" s="100">
        <v>-2.3837292064394912E-3</v>
      </c>
      <c r="G48" s="100">
        <v>3.4600419741084641E-3</v>
      </c>
      <c r="H48" s="100">
        <v>2.6194065601193611E-2</v>
      </c>
      <c r="I48" s="100">
        <v>1.3208114050755598E-3</v>
      </c>
      <c r="J48" s="100">
        <v>4.1223767494074377E-3</v>
      </c>
    </row>
    <row r="49" spans="1:10" x14ac:dyDescent="0.2">
      <c r="A49" s="98" t="s">
        <v>375</v>
      </c>
      <c r="B49" s="99">
        <v>4042.3157710932855</v>
      </c>
      <c r="C49" s="99">
        <v>1795.2872203594497</v>
      </c>
      <c r="D49" s="99">
        <v>1229.3970085472647</v>
      </c>
      <c r="E49" s="100">
        <v>1.2700980843481863E-2</v>
      </c>
      <c r="F49" s="100">
        <v>5.6408034120912238E-3</v>
      </c>
      <c r="G49" s="100">
        <v>3.862772910086043E-3</v>
      </c>
      <c r="H49" s="100">
        <v>2.286035665041115E-2</v>
      </c>
      <c r="I49" s="100">
        <v>1.6472635084600552E-3</v>
      </c>
      <c r="J49" s="100">
        <v>3.899470771581742E-3</v>
      </c>
    </row>
    <row r="50" spans="1:10" x14ac:dyDescent="0.2">
      <c r="A50" s="98" t="s">
        <v>377</v>
      </c>
      <c r="B50" s="99">
        <v>5696.5314192228034</v>
      </c>
      <c r="C50" s="99">
        <v>10801.534875933903</v>
      </c>
      <c r="D50" s="99">
        <v>170.93370484329444</v>
      </c>
      <c r="E50" s="100">
        <v>1.7337239385044383E-2</v>
      </c>
      <c r="F50" s="100">
        <v>3.2874179406443348E-2</v>
      </c>
      <c r="G50" s="100">
        <v>5.2023210998896566E-4</v>
      </c>
      <c r="H50" s="100">
        <v>1.9488451485856418E-2</v>
      </c>
      <c r="I50" s="100">
        <v>9.6416472266188675E-3</v>
      </c>
      <c r="J50" s="100">
        <v>3.0621065893713991E-3</v>
      </c>
    </row>
    <row r="51" spans="1:10" x14ac:dyDescent="0.2">
      <c r="A51" s="98" t="s">
        <v>380</v>
      </c>
      <c r="B51" s="99">
        <v>-9873.3071021336182</v>
      </c>
      <c r="C51" s="99">
        <v>8970.0548090011907</v>
      </c>
      <c r="D51" s="99">
        <v>1843.2522931324265</v>
      </c>
      <c r="E51" s="100">
        <v>-3.123643822076359E-2</v>
      </c>
      <c r="F51" s="100">
        <v>2.8378795471446394E-2</v>
      </c>
      <c r="G51" s="100">
        <v>5.8315451736804151E-3</v>
      </c>
      <c r="H51" s="100">
        <v>5.4177427037796636E-3</v>
      </c>
      <c r="I51" s="100">
        <v>1.6127512270885366E-2</v>
      </c>
      <c r="J51" s="100">
        <v>3.4186480419659722E-3</v>
      </c>
    </row>
    <row r="52" spans="1:10" x14ac:dyDescent="0.2">
      <c r="A52" s="98" t="s">
        <v>386</v>
      </c>
      <c r="B52" s="99">
        <v>-17120.172222733701</v>
      </c>
      <c r="C52" s="99">
        <v>8752.1130695229513</v>
      </c>
      <c r="D52" s="99">
        <v>2357.0591532107501</v>
      </c>
      <c r="E52" s="100">
        <v>-5.5881619058096389E-2</v>
      </c>
      <c r="F52" s="100">
        <v>2.8567600964610682E-2</v>
      </c>
      <c r="G52" s="100">
        <v>7.6936306471390341E-3</v>
      </c>
      <c r="H52" s="100">
        <v>-1.4269959262583433E-2</v>
      </c>
      <c r="I52" s="100">
        <v>2.3865344813647913E-2</v>
      </c>
      <c r="J52" s="100">
        <v>4.4770452102236144E-3</v>
      </c>
    </row>
    <row r="53" spans="1:10" ht="13.5" thickBot="1" x14ac:dyDescent="0.25">
      <c r="A53" s="64" t="s">
        <v>409</v>
      </c>
      <c r="B53" s="101">
        <v>-8473.6392788584362</v>
      </c>
      <c r="C53" s="101">
        <v>10322.530184935251</v>
      </c>
      <c r="D53" s="101">
        <v>545.10909392318536</v>
      </c>
      <c r="E53" s="102">
        <v>-2.6425455086222991E-2</v>
      </c>
      <c r="F53" s="102">
        <v>3.219131105318139E-2</v>
      </c>
      <c r="G53" s="102">
        <v>1.6999491487085633E-3</v>
      </c>
      <c r="H53" s="102">
        <v>-2.4051568245009647E-2</v>
      </c>
      <c r="I53" s="102">
        <v>3.0502971723920452E-2</v>
      </c>
      <c r="J53" s="102">
        <v>3.9363392698792445E-3</v>
      </c>
    </row>
    <row r="54" spans="1:10" x14ac:dyDescent="0.2">
      <c r="A54" s="43" t="s">
        <v>364</v>
      </c>
      <c r="B54" s="31"/>
      <c r="C54" s="58"/>
      <c r="D54" s="58"/>
    </row>
    <row r="55" spans="1:10" x14ac:dyDescent="0.2">
      <c r="B55" s="31"/>
      <c r="C55" s="58"/>
      <c r="D55" s="58"/>
    </row>
    <row r="56" spans="1:10" x14ac:dyDescent="0.2">
      <c r="B56" s="31"/>
      <c r="C56" s="58"/>
      <c r="D56" s="58"/>
    </row>
    <row r="57" spans="1:10" x14ac:dyDescent="0.2">
      <c r="B57" s="31"/>
      <c r="C57" s="58"/>
      <c r="D57" s="58"/>
    </row>
    <row r="58" spans="1:10" x14ac:dyDescent="0.2">
      <c r="B58" s="31"/>
      <c r="C58" s="58"/>
      <c r="D58" s="58"/>
    </row>
    <row r="59" spans="1:10" x14ac:dyDescent="0.2">
      <c r="B59" s="31"/>
      <c r="C59" s="58"/>
      <c r="D59" s="58"/>
    </row>
    <row r="60" spans="1:10" x14ac:dyDescent="0.2">
      <c r="B60" s="31"/>
      <c r="C60" s="58"/>
      <c r="D60" s="58"/>
    </row>
    <row r="61" spans="1:10" x14ac:dyDescent="0.2">
      <c r="B61" s="31"/>
      <c r="C61" s="58"/>
      <c r="D61" s="58"/>
    </row>
  </sheetData>
  <mergeCells count="4">
    <mergeCell ref="E7:G7"/>
    <mergeCell ref="H7:J7"/>
    <mergeCell ref="A7:A8"/>
    <mergeCell ref="B7:D7"/>
  </mergeCells>
  <phoneticPr fontId="2" type="noConversion"/>
  <conditionalFormatting sqref="E43:G43">
    <cfRule type="colorScale" priority="17">
      <colorScale>
        <cfvo type="min"/>
        <cfvo type="max"/>
        <color rgb="FFFFEF9C"/>
        <color rgb="FF63BE7B"/>
      </colorScale>
    </cfRule>
  </conditionalFormatting>
  <conditionalFormatting sqref="E44:G45">
    <cfRule type="colorScale" priority="15">
      <colorScale>
        <cfvo type="min"/>
        <cfvo type="max"/>
        <color rgb="FFFFEF9C"/>
        <color rgb="FF63BE7B"/>
      </colorScale>
    </cfRule>
  </conditionalFormatting>
  <conditionalFormatting sqref="E9:G32">
    <cfRule type="colorScale" priority="7">
      <colorScale>
        <cfvo type="min"/>
        <cfvo type="max"/>
        <color rgb="FFFFEF9C"/>
        <color rgb="FF63BE7B"/>
      </colorScale>
    </cfRule>
  </conditionalFormatting>
  <conditionalFormatting sqref="B9:D32">
    <cfRule type="dataBar" priority="8">
      <dataBar>
        <cfvo type="min"/>
        <cfvo type="max"/>
        <color rgb="FF92D050"/>
      </dataBar>
      <extLst>
        <ext xmlns:x14="http://schemas.microsoft.com/office/spreadsheetml/2009/9/main" uri="{B025F937-C7B1-47D3-B67F-A62EFF666E3E}">
          <x14:id>{ACF9370F-FE8C-4B9C-BB5A-4E300CE4143F}</x14:id>
        </ext>
      </extLst>
    </cfRule>
  </conditionalFormatting>
  <conditionalFormatting sqref="E33:G42 E46:G53">
    <cfRule type="colorScale" priority="26">
      <colorScale>
        <cfvo type="min"/>
        <cfvo type="max"/>
        <color rgb="FFFFEF9C"/>
        <color rgb="FF63BE7B"/>
      </colorScale>
    </cfRule>
  </conditionalFormatting>
  <conditionalFormatting sqref="B33:D53">
    <cfRule type="dataBar" priority="29">
      <dataBar>
        <cfvo type="min"/>
        <cfvo type="max"/>
        <color rgb="FF92D050"/>
      </dataBar>
      <extLst>
        <ext xmlns:x14="http://schemas.microsoft.com/office/spreadsheetml/2009/9/main" uri="{B025F937-C7B1-47D3-B67F-A62EFF666E3E}">
          <x14:id>{F2641643-0F3C-47D1-ACB2-8572F2DF04E2}</x14:id>
        </ext>
      </extLst>
    </cfRule>
  </conditionalFormatting>
  <hyperlinks>
    <hyperlink ref="C1" location="TaulaE8!A1" display="TAULA ANTERIOR" xr:uid="{00000000-0004-0000-0F00-000000000000}"/>
    <hyperlink ref="E1" location="GràficE3!A1" display="TAULA SEGÜENT" xr:uid="{00000000-0004-0000-0F00-000001000000}"/>
    <hyperlink ref="A1" location="Índex!A1" display="TORNAR A L'ÍNDEX" xr:uid="{00000000-0004-0000-0F00-000002000000}"/>
  </hyperlinks>
  <pageMargins left="0.75" right="0.75" top="1" bottom="1" header="0" footer="0"/>
  <pageSetup paperSize="9" scale="76" orientation="landscape" verticalDpi="0"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ACF9370F-FE8C-4B9C-BB5A-4E300CE4143F}">
            <x14:dataBar minLength="0" maxLength="100">
              <x14:cfvo type="autoMin"/>
              <x14:cfvo type="autoMax"/>
              <x14:negativeFillColor rgb="FFC00000"/>
              <x14:axisColor rgb="FF000000"/>
            </x14:dataBar>
          </x14:cfRule>
          <xm:sqref>B9:D32</xm:sqref>
        </x14:conditionalFormatting>
        <x14:conditionalFormatting xmlns:xm="http://schemas.microsoft.com/office/excel/2006/main">
          <x14:cfRule type="dataBar" id="{F2641643-0F3C-47D1-ACB2-8572F2DF04E2}">
            <x14:dataBar minLength="0" maxLength="100">
              <x14:cfvo type="autoMin"/>
              <x14:cfvo type="autoMax"/>
              <x14:negativeFillColor rgb="FFC00000"/>
              <x14:axisColor rgb="FF000000"/>
            </x14:dataBar>
          </x14:cfRule>
          <xm:sqref>B33:D53</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dimension ref="A1:N65"/>
  <sheetViews>
    <sheetView zoomScaleNormal="100" workbookViewId="0">
      <selection activeCell="K31" sqref="K31"/>
    </sheetView>
  </sheetViews>
  <sheetFormatPr baseColWidth="10" defaultColWidth="13.33203125" defaultRowHeight="12.75" x14ac:dyDescent="0.2"/>
  <cols>
    <col min="1" max="16384" width="13.33203125" style="66"/>
  </cols>
  <sheetData>
    <row r="1" spans="1:9" x14ac:dyDescent="0.2">
      <c r="A1" s="21" t="s">
        <v>34</v>
      </c>
      <c r="B1" s="19"/>
      <c r="C1" s="21" t="s">
        <v>87</v>
      </c>
      <c r="D1" s="19"/>
      <c r="E1" s="21" t="s">
        <v>47</v>
      </c>
      <c r="F1" s="19"/>
    </row>
    <row r="3" spans="1:9" x14ac:dyDescent="0.2">
      <c r="A3" s="15" t="s">
        <v>441</v>
      </c>
      <c r="B3" s="15"/>
      <c r="C3" s="15"/>
      <c r="D3" s="15"/>
      <c r="E3" s="15"/>
      <c r="F3" s="15"/>
      <c r="G3" s="15"/>
      <c r="H3" s="15"/>
      <c r="I3" s="15"/>
    </row>
    <row r="5" spans="1:9" x14ac:dyDescent="0.2">
      <c r="A5" s="23" t="str">
        <f>Índex!B38</f>
        <v>Gràfic E3</v>
      </c>
      <c r="B5" s="23"/>
    </row>
    <row r="6" spans="1:9" x14ac:dyDescent="0.2">
      <c r="A6" s="23" t="str">
        <f>Índex!C38</f>
        <v>Evolució dels centres de cotització a la Seguretat Social i de la població assalariada. Baix Llobregat</v>
      </c>
      <c r="B6" s="19"/>
    </row>
    <row r="7" spans="1:9" x14ac:dyDescent="0.2">
      <c r="A7" s="23"/>
      <c r="B7" s="19"/>
    </row>
    <row r="9" spans="1:9" x14ac:dyDescent="0.2">
      <c r="H9" s="67"/>
    </row>
    <row r="17" spans="1:14" x14ac:dyDescent="0.2">
      <c r="N17" s="103"/>
    </row>
    <row r="22" spans="1:14" x14ac:dyDescent="0.2">
      <c r="M22" s="104"/>
      <c r="N22" s="104"/>
    </row>
    <row r="32" spans="1:14" x14ac:dyDescent="0.2">
      <c r="A32" s="43" t="s">
        <v>364</v>
      </c>
    </row>
    <row r="34" spans="1:7" ht="25.5" x14ac:dyDescent="0.2">
      <c r="A34" s="68" t="s">
        <v>267</v>
      </c>
      <c r="B34" s="69" t="s">
        <v>88</v>
      </c>
      <c r="C34" s="69" t="s">
        <v>89</v>
      </c>
      <c r="D34" s="70"/>
    </row>
    <row r="35" spans="1:7" hidden="1" x14ac:dyDescent="0.2">
      <c r="A35" s="70" t="s">
        <v>317</v>
      </c>
      <c r="B35" s="73">
        <v>20018</v>
      </c>
      <c r="C35" s="73">
        <v>202363</v>
      </c>
      <c r="D35" s="105"/>
    </row>
    <row r="36" spans="1:7" hidden="1" x14ac:dyDescent="0.2">
      <c r="A36" s="70" t="s">
        <v>318</v>
      </c>
      <c r="B36" s="73">
        <v>19752</v>
      </c>
      <c r="C36" s="73">
        <v>203852</v>
      </c>
      <c r="D36" s="105"/>
    </row>
    <row r="37" spans="1:7" hidden="1" x14ac:dyDescent="0.2">
      <c r="A37" s="70" t="s">
        <v>319</v>
      </c>
      <c r="B37" s="73">
        <v>19988</v>
      </c>
      <c r="C37" s="73">
        <v>204704</v>
      </c>
      <c r="D37" s="105"/>
      <c r="G37" s="75"/>
    </row>
    <row r="38" spans="1:7" hidden="1" x14ac:dyDescent="0.2">
      <c r="A38" s="70" t="s">
        <v>320</v>
      </c>
      <c r="B38" s="73">
        <v>20106</v>
      </c>
      <c r="C38" s="73">
        <v>206783</v>
      </c>
      <c r="D38" s="105"/>
    </row>
    <row r="39" spans="1:7" hidden="1" x14ac:dyDescent="0.2">
      <c r="A39" s="70" t="s">
        <v>322</v>
      </c>
      <c r="B39" s="73">
        <v>20444</v>
      </c>
      <c r="C39" s="73">
        <v>207077</v>
      </c>
      <c r="D39" s="105"/>
    </row>
    <row r="40" spans="1:7" hidden="1" x14ac:dyDescent="0.2">
      <c r="A40" s="70" t="s">
        <v>323</v>
      </c>
      <c r="B40" s="73">
        <v>20297</v>
      </c>
      <c r="C40" s="73">
        <v>210569</v>
      </c>
      <c r="D40" s="105"/>
    </row>
    <row r="41" spans="1:7" hidden="1" x14ac:dyDescent="0.2">
      <c r="A41" s="70" t="s">
        <v>338</v>
      </c>
      <c r="B41" s="73">
        <v>20695</v>
      </c>
      <c r="C41" s="73">
        <v>213304</v>
      </c>
      <c r="D41" s="70"/>
    </row>
    <row r="42" spans="1:7" hidden="1" x14ac:dyDescent="0.2">
      <c r="A42" s="70" t="s">
        <v>339</v>
      </c>
      <c r="B42" s="73">
        <v>20857</v>
      </c>
      <c r="C42" s="73">
        <v>215799</v>
      </c>
      <c r="D42" s="70"/>
    </row>
    <row r="43" spans="1:7" hidden="1" x14ac:dyDescent="0.2">
      <c r="A43" s="70" t="s">
        <v>341</v>
      </c>
      <c r="B43" s="73">
        <v>21159</v>
      </c>
      <c r="C43" s="73">
        <v>217821</v>
      </c>
      <c r="D43" s="70"/>
    </row>
    <row r="44" spans="1:7" hidden="1" x14ac:dyDescent="0.2">
      <c r="A44" s="70" t="s">
        <v>343</v>
      </c>
      <c r="B44" s="73">
        <v>20832</v>
      </c>
      <c r="C44" s="73">
        <v>220481</v>
      </c>
      <c r="D44" s="70"/>
    </row>
    <row r="45" spans="1:7" hidden="1" x14ac:dyDescent="0.2">
      <c r="A45" s="70" t="s">
        <v>348</v>
      </c>
      <c r="B45" s="73">
        <v>21194</v>
      </c>
      <c r="C45" s="73">
        <v>222591</v>
      </c>
      <c r="D45" s="70"/>
    </row>
    <row r="46" spans="1:7" hidden="1" x14ac:dyDescent="0.2">
      <c r="A46" s="70" t="s">
        <v>349</v>
      </c>
      <c r="B46" s="73">
        <v>21330</v>
      </c>
      <c r="C46" s="73">
        <v>228443</v>
      </c>
      <c r="D46" s="70"/>
    </row>
    <row r="47" spans="1:7" hidden="1" x14ac:dyDescent="0.2">
      <c r="A47" s="70" t="s">
        <v>350</v>
      </c>
      <c r="B47" s="73">
        <v>21504</v>
      </c>
      <c r="C47" s="73">
        <v>226621</v>
      </c>
      <c r="D47" s="70"/>
    </row>
    <row r="48" spans="1:7" hidden="1" x14ac:dyDescent="0.2">
      <c r="A48" s="70" t="s">
        <v>352</v>
      </c>
      <c r="B48" s="73">
        <v>21475</v>
      </c>
      <c r="C48" s="73">
        <v>233221</v>
      </c>
      <c r="D48" s="73"/>
    </row>
    <row r="49" spans="1:4" hidden="1" x14ac:dyDescent="0.2">
      <c r="A49" s="70" t="s">
        <v>355</v>
      </c>
      <c r="B49" s="73">
        <v>21840</v>
      </c>
      <c r="C49" s="73">
        <v>237205</v>
      </c>
      <c r="D49" s="70"/>
    </row>
    <row r="50" spans="1:4" hidden="1" x14ac:dyDescent="0.2">
      <c r="A50" s="70" t="s">
        <v>356</v>
      </c>
      <c r="B50" s="73">
        <v>21915</v>
      </c>
      <c r="C50" s="73">
        <v>238962</v>
      </c>
      <c r="D50" s="70"/>
    </row>
    <row r="51" spans="1:4" hidden="1" x14ac:dyDescent="0.2">
      <c r="A51" s="70" t="s">
        <v>357</v>
      </c>
      <c r="B51" s="73">
        <v>22064</v>
      </c>
      <c r="C51" s="73">
        <v>237076</v>
      </c>
      <c r="D51" s="70"/>
    </row>
    <row r="52" spans="1:4" x14ac:dyDescent="0.2">
      <c r="A52" s="70" t="s">
        <v>358</v>
      </c>
      <c r="B52" s="73">
        <v>21866</v>
      </c>
      <c r="C52" s="73">
        <v>249925</v>
      </c>
      <c r="D52" s="73"/>
    </row>
    <row r="53" spans="1:4" x14ac:dyDescent="0.2">
      <c r="A53" s="70" t="s">
        <v>360</v>
      </c>
      <c r="B53" s="73">
        <v>22022</v>
      </c>
      <c r="C53" s="73">
        <v>250631</v>
      </c>
      <c r="D53" s="73"/>
    </row>
    <row r="54" spans="1:4" x14ac:dyDescent="0.2">
      <c r="A54" s="70" t="s">
        <v>361</v>
      </c>
      <c r="B54" s="73">
        <v>22168</v>
      </c>
      <c r="C54" s="73">
        <v>254715</v>
      </c>
      <c r="D54" s="70"/>
    </row>
    <row r="55" spans="1:4" x14ac:dyDescent="0.2">
      <c r="A55" s="70" t="s">
        <v>366</v>
      </c>
      <c r="B55" s="73">
        <v>22319</v>
      </c>
      <c r="C55" s="73">
        <v>254284</v>
      </c>
      <c r="D55" s="70"/>
    </row>
    <row r="56" spans="1:4" x14ac:dyDescent="0.2">
      <c r="A56" s="70" t="s">
        <v>367</v>
      </c>
      <c r="B56" s="73">
        <v>21945</v>
      </c>
      <c r="C56" s="73">
        <v>260939</v>
      </c>
      <c r="D56" s="70"/>
    </row>
    <row r="57" spans="1:4" x14ac:dyDescent="0.2">
      <c r="A57" s="70" t="s">
        <v>368</v>
      </c>
      <c r="B57" s="73">
        <v>22146</v>
      </c>
      <c r="C57" s="73">
        <v>261369</v>
      </c>
      <c r="D57" s="73"/>
    </row>
    <row r="58" spans="1:4" x14ac:dyDescent="0.2">
      <c r="A58" s="70" t="s">
        <v>369</v>
      </c>
      <c r="B58" s="73">
        <v>22362</v>
      </c>
      <c r="C58" s="73">
        <v>264662</v>
      </c>
      <c r="D58" s="70"/>
    </row>
    <row r="59" spans="1:4" x14ac:dyDescent="0.2">
      <c r="A59" s="70" t="s">
        <v>374</v>
      </c>
      <c r="B59" s="73">
        <v>22456</v>
      </c>
      <c r="C59" s="73">
        <v>261864</v>
      </c>
      <c r="D59" s="70"/>
    </row>
    <row r="60" spans="1:4" x14ac:dyDescent="0.2">
      <c r="A60" s="70" t="s">
        <v>375</v>
      </c>
      <c r="B60" s="73">
        <v>22044</v>
      </c>
      <c r="C60" s="73">
        <v>268157</v>
      </c>
      <c r="D60" s="70"/>
    </row>
    <row r="61" spans="1:4" x14ac:dyDescent="0.2">
      <c r="A61" s="70" t="s">
        <v>377</v>
      </c>
      <c r="B61" s="73">
        <v>22382</v>
      </c>
      <c r="C61" s="73">
        <v>278137</v>
      </c>
      <c r="D61" s="73"/>
    </row>
    <row r="62" spans="1:4" x14ac:dyDescent="0.2">
      <c r="A62" s="70" t="s">
        <v>380</v>
      </c>
      <c r="B62" s="73">
        <v>20271</v>
      </c>
      <c r="C62" s="73">
        <v>266207</v>
      </c>
      <c r="D62" s="70"/>
    </row>
    <row r="63" spans="1:4" x14ac:dyDescent="0.2">
      <c r="A63" s="70" t="s">
        <v>386</v>
      </c>
      <c r="B63" s="73">
        <v>20400</v>
      </c>
      <c r="C63" s="73">
        <v>256491</v>
      </c>
      <c r="D63" s="70"/>
    </row>
    <row r="64" spans="1:4" x14ac:dyDescent="0.2">
      <c r="A64" s="70" t="s">
        <v>409</v>
      </c>
      <c r="B64" s="73">
        <v>20530</v>
      </c>
      <c r="C64" s="73">
        <v>270711</v>
      </c>
      <c r="D64" s="70"/>
    </row>
    <row r="65" spans="1:4" x14ac:dyDescent="0.2">
      <c r="A65" s="70"/>
      <c r="B65" s="70"/>
      <c r="C65" s="70"/>
      <c r="D65" s="70"/>
    </row>
  </sheetData>
  <phoneticPr fontId="12" type="noConversion"/>
  <hyperlinks>
    <hyperlink ref="A1" location="Índex!A1" display="TORNAR A L'ÍNDEX" xr:uid="{00000000-0004-0000-1000-000000000000}"/>
    <hyperlink ref="C1" location="TaulaE9!A1" display="TAULA ANTERIOR" xr:uid="{00000000-0004-0000-1000-000001000000}"/>
    <hyperlink ref="E1" location="TaulaE10!A1" display="TAULA SEGÜENT" xr:uid="{00000000-0004-0000-10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4"/>
  <dimension ref="A1:H40"/>
  <sheetViews>
    <sheetView zoomScaleNormal="100" workbookViewId="0">
      <selection activeCell="A3" sqref="A3"/>
    </sheetView>
  </sheetViews>
  <sheetFormatPr baseColWidth="10" defaultColWidth="12.83203125" defaultRowHeight="12.75" x14ac:dyDescent="0.2"/>
  <cols>
    <col min="1" max="1" width="28.6640625" style="19" customWidth="1"/>
    <col min="2" max="16384" width="12.83203125" style="19"/>
  </cols>
  <sheetData>
    <row r="1" spans="1:8" x14ac:dyDescent="0.2">
      <c r="A1" s="21" t="s">
        <v>34</v>
      </c>
      <c r="C1" s="21" t="s">
        <v>87</v>
      </c>
      <c r="F1" s="21" t="s">
        <v>47</v>
      </c>
    </row>
    <row r="2" spans="1:8" x14ac:dyDescent="0.2">
      <c r="A2" s="21"/>
    </row>
    <row r="3" spans="1:8" x14ac:dyDescent="0.2">
      <c r="A3" s="15" t="s">
        <v>442</v>
      </c>
      <c r="B3" s="15"/>
      <c r="C3" s="15"/>
      <c r="D3" s="15"/>
      <c r="E3" s="15"/>
      <c r="F3" s="15"/>
    </row>
    <row r="4" spans="1:8" x14ac:dyDescent="0.2">
      <c r="A4" s="21"/>
    </row>
    <row r="5" spans="1:8" x14ac:dyDescent="0.2">
      <c r="A5" s="23" t="s">
        <v>332</v>
      </c>
      <c r="B5" s="23" t="s">
        <v>408</v>
      </c>
    </row>
    <row r="6" spans="1:8" ht="13.5" thickBot="1" x14ac:dyDescent="0.25">
      <c r="A6" s="44" t="s">
        <v>288</v>
      </c>
      <c r="B6" s="40"/>
      <c r="C6" s="40"/>
      <c r="D6" s="40"/>
      <c r="E6" s="40"/>
      <c r="F6" s="40"/>
      <c r="H6" s="24"/>
    </row>
    <row r="7" spans="1:8" ht="12.75" customHeight="1" x14ac:dyDescent="0.2">
      <c r="A7" s="187" t="s">
        <v>98</v>
      </c>
      <c r="B7" s="177" t="s">
        <v>37</v>
      </c>
      <c r="C7" s="181" t="s">
        <v>301</v>
      </c>
      <c r="D7" s="181" t="s">
        <v>293</v>
      </c>
      <c r="E7" s="182" t="s">
        <v>39</v>
      </c>
      <c r="F7" s="182"/>
    </row>
    <row r="8" spans="1:8" x14ac:dyDescent="0.2">
      <c r="A8" s="185"/>
      <c r="B8" s="178"/>
      <c r="C8" s="194"/>
      <c r="D8" s="194"/>
      <c r="E8" s="25" t="s">
        <v>37</v>
      </c>
      <c r="F8" s="25" t="s">
        <v>38</v>
      </c>
      <c r="H8" s="46"/>
    </row>
    <row r="9" spans="1:8" x14ac:dyDescent="0.2">
      <c r="A9" s="23" t="s">
        <v>35</v>
      </c>
      <c r="B9" s="92">
        <v>20530</v>
      </c>
      <c r="C9" s="93">
        <v>13.713453612723519</v>
      </c>
      <c r="D9" s="93">
        <v>8.5775404644322446</v>
      </c>
      <c r="E9" s="92">
        <v>130</v>
      </c>
      <c r="F9" s="93">
        <v>0.63725490196078427</v>
      </c>
      <c r="H9" s="31"/>
    </row>
    <row r="10" spans="1:8" x14ac:dyDescent="0.2">
      <c r="A10" s="19" t="s">
        <v>297</v>
      </c>
      <c r="B10" s="27">
        <v>81200</v>
      </c>
      <c r="C10" s="28">
        <v>54.239280728356057</v>
      </c>
      <c r="D10" s="28">
        <v>33.925781086794849</v>
      </c>
      <c r="E10" s="27">
        <v>197</v>
      </c>
      <c r="F10" s="28">
        <v>0.24320086910361344</v>
      </c>
      <c r="H10" s="31"/>
    </row>
    <row r="11" spans="1:8" x14ac:dyDescent="0.2">
      <c r="A11" s="19" t="s">
        <v>294</v>
      </c>
      <c r="B11" s="27">
        <v>11673</v>
      </c>
      <c r="C11" s="28">
        <v>7.7972305904199537</v>
      </c>
      <c r="D11" s="28">
        <v>4.8770399338196588</v>
      </c>
      <c r="E11" s="27">
        <v>35</v>
      </c>
      <c r="F11" s="28">
        <v>0.30073895858394911</v>
      </c>
      <c r="H11" s="31"/>
    </row>
    <row r="12" spans="1:8" x14ac:dyDescent="0.2">
      <c r="A12" s="19" t="s">
        <v>296</v>
      </c>
      <c r="B12" s="27">
        <v>24693</v>
      </c>
      <c r="C12" s="28">
        <v>16.494218707208081</v>
      </c>
      <c r="D12" s="28">
        <v>10.316863452909178</v>
      </c>
      <c r="E12" s="27">
        <v>174</v>
      </c>
      <c r="F12" s="28">
        <v>0.70965373791753339</v>
      </c>
      <c r="H12" s="31"/>
    </row>
    <row r="13" spans="1:8" x14ac:dyDescent="0.2">
      <c r="A13" s="19" t="s">
        <v>295</v>
      </c>
      <c r="B13" s="35">
        <v>11611</v>
      </c>
      <c r="C13" s="28">
        <v>7.7558163612923909</v>
      </c>
      <c r="D13" s="36">
        <v>4.8511360123001852</v>
      </c>
      <c r="E13" s="35">
        <v>102</v>
      </c>
      <c r="F13" s="36">
        <v>0.88626292466765144</v>
      </c>
      <c r="H13" s="31"/>
    </row>
    <row r="14" spans="1:8" ht="13.5" x14ac:dyDescent="0.25">
      <c r="A14" s="106" t="s">
        <v>363</v>
      </c>
      <c r="B14" s="32">
        <v>107808</v>
      </c>
      <c r="C14" s="33">
        <v>72.012664738455783</v>
      </c>
      <c r="D14" s="28">
        <v>45.042741470507131</v>
      </c>
      <c r="E14" s="27">
        <v>665</v>
      </c>
      <c r="F14" s="28">
        <v>0.62066583911221451</v>
      </c>
      <c r="H14" s="31"/>
    </row>
    <row r="15" spans="1:8" x14ac:dyDescent="0.2">
      <c r="A15" s="19" t="s">
        <v>299</v>
      </c>
      <c r="B15" s="27">
        <v>149707</v>
      </c>
      <c r="C15" s="28">
        <v>100</v>
      </c>
      <c r="D15" s="28">
        <v>62.548360950256111</v>
      </c>
      <c r="E15" s="27">
        <v>638</v>
      </c>
      <c r="F15" s="28">
        <v>0.42798972288000858</v>
      </c>
      <c r="H15" s="31"/>
    </row>
    <row r="16" spans="1:8" x14ac:dyDescent="0.2">
      <c r="A16" s="34" t="s">
        <v>36</v>
      </c>
      <c r="B16" s="35">
        <v>239346</v>
      </c>
      <c r="C16" s="36" t="s">
        <v>244</v>
      </c>
      <c r="D16" s="36">
        <v>100</v>
      </c>
      <c r="E16" s="35">
        <v>466</v>
      </c>
      <c r="F16" s="36">
        <v>0.1950770261219022</v>
      </c>
      <c r="H16" s="31"/>
    </row>
    <row r="17" spans="1:8" ht="12.75" customHeight="1" x14ac:dyDescent="0.2">
      <c r="A17" s="184" t="s">
        <v>100</v>
      </c>
      <c r="B17" s="192" t="s">
        <v>37</v>
      </c>
      <c r="C17" s="197" t="s">
        <v>301</v>
      </c>
      <c r="D17" s="198" t="s">
        <v>293</v>
      </c>
      <c r="E17" s="194" t="s">
        <v>39</v>
      </c>
      <c r="F17" s="194"/>
      <c r="H17" s="31"/>
    </row>
    <row r="18" spans="1:8" x14ac:dyDescent="0.2">
      <c r="A18" s="185"/>
      <c r="B18" s="178"/>
      <c r="C18" s="194"/>
      <c r="D18" s="194"/>
      <c r="E18" s="25" t="s">
        <v>37</v>
      </c>
      <c r="F18" s="25" t="s">
        <v>38</v>
      </c>
      <c r="H18" s="31"/>
    </row>
    <row r="19" spans="1:8" x14ac:dyDescent="0.2">
      <c r="A19" s="23" t="s">
        <v>35</v>
      </c>
      <c r="B19" s="92">
        <v>270711</v>
      </c>
      <c r="C19" s="93">
        <v>14.385411330588507</v>
      </c>
      <c r="D19" s="93">
        <v>10.011442239986746</v>
      </c>
      <c r="E19" s="92">
        <v>14221</v>
      </c>
      <c r="F19" s="93">
        <v>5.5444656711762645</v>
      </c>
      <c r="H19" s="31"/>
    </row>
    <row r="20" spans="1:8" x14ac:dyDescent="0.2">
      <c r="A20" s="19" t="s">
        <v>297</v>
      </c>
      <c r="B20" s="27">
        <v>1081645</v>
      </c>
      <c r="C20" s="28">
        <v>57.477931220653787</v>
      </c>
      <c r="D20" s="28">
        <v>40.001427506346118</v>
      </c>
      <c r="E20" s="27">
        <v>11075</v>
      </c>
      <c r="F20" s="28">
        <v>1.0344956425081966</v>
      </c>
      <c r="H20" s="31"/>
    </row>
    <row r="21" spans="1:8" x14ac:dyDescent="0.2">
      <c r="A21" s="19" t="s">
        <v>294</v>
      </c>
      <c r="B21" s="27">
        <v>96656</v>
      </c>
      <c r="C21" s="28">
        <v>5.1362387105413623</v>
      </c>
      <c r="D21" s="28">
        <v>3.5745350619227101</v>
      </c>
      <c r="E21" s="27">
        <v>917</v>
      </c>
      <c r="F21" s="28">
        <v>0.95781238575711058</v>
      </c>
      <c r="H21" s="31"/>
    </row>
    <row r="22" spans="1:8" x14ac:dyDescent="0.2">
      <c r="A22" s="19" t="s">
        <v>296</v>
      </c>
      <c r="B22" s="27">
        <v>316541</v>
      </c>
      <c r="C22" s="28">
        <v>16.820788545703046</v>
      </c>
      <c r="D22" s="28">
        <v>11.706328660777157</v>
      </c>
      <c r="E22" s="27">
        <v>4758</v>
      </c>
      <c r="F22" s="28">
        <v>1.5260613952652966</v>
      </c>
      <c r="H22" s="31"/>
    </row>
    <row r="23" spans="1:8" x14ac:dyDescent="0.2">
      <c r="A23" s="19" t="s">
        <v>295</v>
      </c>
      <c r="B23" s="27">
        <v>116291</v>
      </c>
      <c r="C23" s="36">
        <v>6.1796301925133008</v>
      </c>
      <c r="D23" s="36">
        <v>4.3006772149277221</v>
      </c>
      <c r="E23" s="35">
        <v>2921</v>
      </c>
      <c r="F23" s="36">
        <v>2.5765193613830819</v>
      </c>
      <c r="H23" s="31"/>
    </row>
    <row r="24" spans="1:8" ht="13.5" x14ac:dyDescent="0.25">
      <c r="A24" s="106" t="s">
        <v>363</v>
      </c>
      <c r="B24" s="32">
        <v>1450091</v>
      </c>
      <c r="C24" s="28">
        <v>77.05691863937713</v>
      </c>
      <c r="D24" s="28">
        <v>53.627308418293381</v>
      </c>
      <c r="E24" s="27">
        <v>29347</v>
      </c>
      <c r="F24" s="28">
        <v>2.0656078786889123</v>
      </c>
      <c r="H24" s="31"/>
    </row>
    <row r="25" spans="1:8" x14ac:dyDescent="0.2">
      <c r="A25" s="19" t="s">
        <v>299</v>
      </c>
      <c r="B25" s="27">
        <v>1881844</v>
      </c>
      <c r="C25" s="28">
        <v>100.00000000000001</v>
      </c>
      <c r="D25" s="28">
        <v>69.594410683960447</v>
      </c>
      <c r="E25" s="27">
        <v>33892</v>
      </c>
      <c r="F25" s="28">
        <v>1.8340303211338824</v>
      </c>
      <c r="H25" s="31"/>
    </row>
    <row r="26" spans="1:8" x14ac:dyDescent="0.2">
      <c r="A26" s="34" t="s">
        <v>36</v>
      </c>
      <c r="B26" s="35">
        <v>2704016</v>
      </c>
      <c r="C26" s="36" t="s">
        <v>244</v>
      </c>
      <c r="D26" s="36">
        <v>100</v>
      </c>
      <c r="E26" s="35">
        <v>35078</v>
      </c>
      <c r="F26" s="36">
        <v>1.3143055402560868</v>
      </c>
      <c r="H26" s="31"/>
    </row>
    <row r="27" spans="1:8" ht="12.75" customHeight="1" x14ac:dyDescent="0.2">
      <c r="A27" s="196" t="s">
        <v>298</v>
      </c>
      <c r="B27" s="192" t="s">
        <v>37</v>
      </c>
      <c r="C27" s="197" t="s">
        <v>301</v>
      </c>
      <c r="D27" s="198" t="s">
        <v>293</v>
      </c>
      <c r="E27" s="194" t="s">
        <v>39</v>
      </c>
      <c r="F27" s="194"/>
      <c r="H27" s="31"/>
    </row>
    <row r="28" spans="1:8" x14ac:dyDescent="0.2">
      <c r="A28" s="185"/>
      <c r="B28" s="178"/>
      <c r="C28" s="194"/>
      <c r="D28" s="194"/>
      <c r="E28" s="25" t="s">
        <v>37</v>
      </c>
      <c r="F28" s="25" t="s">
        <v>38</v>
      </c>
      <c r="H28" s="31"/>
    </row>
    <row r="29" spans="1:8" x14ac:dyDescent="0.2">
      <c r="A29" s="23" t="s">
        <v>35</v>
      </c>
      <c r="B29" s="92">
        <v>49951</v>
      </c>
      <c r="C29" s="93">
        <v>15.019875753985676</v>
      </c>
      <c r="D29" s="93">
        <v>9.1527926911053861</v>
      </c>
      <c r="E29" s="92">
        <v>76</v>
      </c>
      <c r="F29" s="93">
        <v>0.15238095238095239</v>
      </c>
      <c r="H29" s="31"/>
    </row>
    <row r="30" spans="1:8" x14ac:dyDescent="0.2">
      <c r="A30" s="19" t="s">
        <v>297</v>
      </c>
      <c r="B30" s="27">
        <v>156859</v>
      </c>
      <c r="C30" s="28">
        <v>47.166276769122526</v>
      </c>
      <c r="D30" s="28">
        <v>28.742125457630475</v>
      </c>
      <c r="E30" s="27">
        <v>209</v>
      </c>
      <c r="F30" s="28">
        <v>0.13341844877114586</v>
      </c>
      <c r="H30" s="31"/>
    </row>
    <row r="31" spans="1:8" x14ac:dyDescent="0.2">
      <c r="A31" s="19" t="s">
        <v>294</v>
      </c>
      <c r="B31" s="27">
        <v>35670</v>
      </c>
      <c r="C31" s="28">
        <v>10.72569053962221</v>
      </c>
      <c r="D31" s="28">
        <v>6.5360075932759925</v>
      </c>
      <c r="E31" s="27">
        <v>201</v>
      </c>
      <c r="F31" s="28">
        <v>0.56669204093715642</v>
      </c>
      <c r="G31" s="31"/>
      <c r="H31" s="31"/>
    </row>
    <row r="32" spans="1:8" x14ac:dyDescent="0.2">
      <c r="A32" s="19" t="s">
        <v>296</v>
      </c>
      <c r="B32" s="27">
        <v>60845</v>
      </c>
      <c r="C32" s="28">
        <v>18.295616509204187</v>
      </c>
      <c r="D32" s="28">
        <v>11.148959406024048</v>
      </c>
      <c r="E32" s="27">
        <v>77</v>
      </c>
      <c r="F32" s="28">
        <v>0.1267114270668773</v>
      </c>
      <c r="H32" s="31"/>
    </row>
    <row r="33" spans="1:8" x14ac:dyDescent="0.2">
      <c r="A33" s="19" t="s">
        <v>295</v>
      </c>
      <c r="B33" s="35">
        <v>29241</v>
      </c>
      <c r="C33" s="36">
        <v>8.792540428065406</v>
      </c>
      <c r="D33" s="36">
        <v>5.3579870489201937</v>
      </c>
      <c r="E33" s="35">
        <v>53</v>
      </c>
      <c r="F33" s="36">
        <v>0.18158147183774154</v>
      </c>
      <c r="H33" s="31"/>
    </row>
    <row r="34" spans="1:8" ht="13.5" x14ac:dyDescent="0.25">
      <c r="A34" s="106" t="s">
        <v>363</v>
      </c>
      <c r="B34" s="32">
        <v>222939</v>
      </c>
      <c r="C34" s="28">
        <v>67.036016910928964</v>
      </c>
      <c r="D34" s="28">
        <v>40.850322311111768</v>
      </c>
      <c r="E34" s="27">
        <v>1461</v>
      </c>
      <c r="F34" s="28">
        <v>0.65965919865629996</v>
      </c>
      <c r="H34" s="31"/>
    </row>
    <row r="35" spans="1:8" x14ac:dyDescent="0.2">
      <c r="A35" s="19" t="s">
        <v>299</v>
      </c>
      <c r="B35" s="27">
        <v>332566</v>
      </c>
      <c r="C35" s="28">
        <v>100.00000000000001</v>
      </c>
      <c r="D35" s="28">
        <v>60.937872196956086</v>
      </c>
      <c r="E35" s="27">
        <v>616</v>
      </c>
      <c r="F35" s="28">
        <v>0.1855701159813225</v>
      </c>
      <c r="H35" s="31"/>
    </row>
    <row r="36" spans="1:8" x14ac:dyDescent="0.2">
      <c r="A36" s="34" t="s">
        <v>36</v>
      </c>
      <c r="B36" s="35">
        <v>545746</v>
      </c>
      <c r="C36" s="36" t="s">
        <v>244</v>
      </c>
      <c r="D36" s="36">
        <v>100</v>
      </c>
      <c r="E36" s="35">
        <v>1274</v>
      </c>
      <c r="F36" s="36">
        <v>0.2339881573340778</v>
      </c>
      <c r="H36" s="31"/>
    </row>
    <row r="37" spans="1:8" x14ac:dyDescent="0.2">
      <c r="A37" s="43" t="s">
        <v>364</v>
      </c>
      <c r="B37" s="31"/>
      <c r="C37" s="58"/>
      <c r="D37" s="58"/>
      <c r="E37" s="31"/>
      <c r="F37" s="58"/>
    </row>
    <row r="40" spans="1:8" x14ac:dyDescent="0.2">
      <c r="B40" s="31"/>
    </row>
  </sheetData>
  <mergeCells count="15">
    <mergeCell ref="E7:F7"/>
    <mergeCell ref="C7:C8"/>
    <mergeCell ref="E27:F27"/>
    <mergeCell ref="C27:C28"/>
    <mergeCell ref="E17:F17"/>
    <mergeCell ref="D7:D8"/>
    <mergeCell ref="D17:D18"/>
    <mergeCell ref="D27:D28"/>
    <mergeCell ref="C17:C18"/>
    <mergeCell ref="B7:B8"/>
    <mergeCell ref="A7:A8"/>
    <mergeCell ref="B27:B28"/>
    <mergeCell ref="A17:A18"/>
    <mergeCell ref="B17:B18"/>
    <mergeCell ref="A27:A28"/>
  </mergeCells>
  <phoneticPr fontId="2" type="noConversion"/>
  <conditionalFormatting sqref="C9:C13 C19:C23 C29:C33">
    <cfRule type="dataBar" priority="6">
      <dataBar>
        <cfvo type="min"/>
        <cfvo type="max"/>
        <color rgb="FF638EC6"/>
      </dataBar>
      <extLst>
        <ext xmlns:x14="http://schemas.microsoft.com/office/spreadsheetml/2009/9/main" uri="{B025F937-C7B1-47D3-B67F-A62EFF666E3E}">
          <x14:id>{395941CC-B217-4714-87F5-21227058057D}</x14:id>
        </ext>
      </extLst>
    </cfRule>
  </conditionalFormatting>
  <conditionalFormatting sqref="F9:F16 F29:F36 F19:F26">
    <cfRule type="colorScale" priority="5">
      <colorScale>
        <cfvo type="min"/>
        <cfvo type="max"/>
        <color rgb="FFFFEF9C"/>
        <color rgb="FF63BE7B"/>
      </colorScale>
    </cfRule>
  </conditionalFormatting>
  <hyperlinks>
    <hyperlink ref="A1" location="Índex!A1" display="TORNAR A L'ÍNDEX" xr:uid="{00000000-0004-0000-1100-000000000000}"/>
    <hyperlink ref="C1" location="GràficE3!A1" display="TAULA ANTERIOR" xr:uid="{00000000-0004-0000-1100-000001000000}"/>
    <hyperlink ref="F1" location="TaulaA1!A1" display="TAULA SEGÜENT" xr:uid="{00000000-0004-0000-1100-000002000000}"/>
  </hyperlinks>
  <pageMargins left="0.75" right="0.75" top="1" bottom="1" header="0" footer="0"/>
  <pageSetup paperSize="9" scale="94" orientation="portrait" verticalDpi="0" r:id="rId1"/>
  <headerFooter alignWithMargins="0"/>
  <extLst>
    <ext xmlns:x14="http://schemas.microsoft.com/office/spreadsheetml/2009/9/main" uri="{78C0D931-6437-407d-A8EE-F0AAD7539E65}">
      <x14:conditionalFormattings>
        <x14:conditionalFormatting xmlns:xm="http://schemas.microsoft.com/office/excel/2006/main">
          <x14:cfRule type="dataBar" id="{395941CC-B217-4714-87F5-21227058057D}">
            <x14:dataBar minLength="0" maxLength="100" negativeBarColorSameAsPositive="1" axisPosition="none">
              <x14:cfvo type="min"/>
              <x14:cfvo type="max"/>
            </x14:dataBar>
          </x14:cfRule>
          <xm:sqref>C9:C13 C19:C23 C29:C33</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5"/>
  <dimension ref="A1:I53"/>
  <sheetViews>
    <sheetView topLeftCell="A7" zoomScaleNormal="100" workbookViewId="0">
      <selection activeCell="K36" sqref="K36"/>
    </sheetView>
  </sheetViews>
  <sheetFormatPr baseColWidth="10" defaultColWidth="12.83203125" defaultRowHeight="12.75" x14ac:dyDescent="0.2"/>
  <cols>
    <col min="1" max="1" width="27.83203125" style="19" customWidth="1"/>
    <col min="2" max="16384" width="12.83203125" style="19"/>
  </cols>
  <sheetData>
    <row r="1" spans="1:9" x14ac:dyDescent="0.2">
      <c r="A1" s="21" t="s">
        <v>34</v>
      </c>
      <c r="D1" s="21" t="s">
        <v>87</v>
      </c>
      <c r="F1" s="21" t="s">
        <v>47</v>
      </c>
    </row>
    <row r="2" spans="1:9" x14ac:dyDescent="0.2">
      <c r="A2" s="21"/>
    </row>
    <row r="3" spans="1:9" x14ac:dyDescent="0.2">
      <c r="A3" s="15" t="s">
        <v>443</v>
      </c>
      <c r="B3" s="15"/>
      <c r="C3" s="15"/>
      <c r="D3" s="15"/>
      <c r="E3" s="15"/>
      <c r="F3" s="15"/>
      <c r="G3" s="15"/>
    </row>
    <row r="4" spans="1:9" x14ac:dyDescent="0.2">
      <c r="A4" s="21"/>
    </row>
    <row r="5" spans="1:9" x14ac:dyDescent="0.2">
      <c r="A5" s="23" t="s">
        <v>252</v>
      </c>
      <c r="B5" s="23" t="s">
        <v>408</v>
      </c>
      <c r="C5" s="23"/>
    </row>
    <row r="6" spans="1:9" ht="13.5" thickBot="1" x14ac:dyDescent="0.25">
      <c r="A6" s="44" t="s">
        <v>4</v>
      </c>
      <c r="B6" s="40"/>
      <c r="C6" s="40"/>
      <c r="D6" s="40"/>
      <c r="E6" s="40"/>
      <c r="F6" s="40"/>
      <c r="G6" s="40"/>
    </row>
    <row r="7" spans="1:9" x14ac:dyDescent="0.2">
      <c r="A7" s="179"/>
      <c r="B7" s="177" t="s">
        <v>37</v>
      </c>
      <c r="C7" s="199" t="s">
        <v>344</v>
      </c>
      <c r="D7" s="182" t="s">
        <v>39</v>
      </c>
      <c r="E7" s="182"/>
      <c r="F7" s="182" t="s">
        <v>40</v>
      </c>
      <c r="G7" s="182"/>
    </row>
    <row r="8" spans="1:9" x14ac:dyDescent="0.2">
      <c r="A8" s="180"/>
      <c r="B8" s="178"/>
      <c r="C8" s="194"/>
      <c r="D8" s="25" t="s">
        <v>37</v>
      </c>
      <c r="E8" s="25" t="s">
        <v>38</v>
      </c>
      <c r="F8" s="25" t="s">
        <v>37</v>
      </c>
      <c r="G8" s="25" t="s">
        <v>38</v>
      </c>
    </row>
    <row r="9" spans="1:9" ht="12.75" customHeight="1" x14ac:dyDescent="0.2">
      <c r="A9" s="19" t="s">
        <v>49</v>
      </c>
      <c r="B9" s="27">
        <v>622</v>
      </c>
      <c r="C9" s="28">
        <v>10.637933983239268</v>
      </c>
      <c r="D9" s="27">
        <v>-91</v>
      </c>
      <c r="E9" s="28">
        <v>-12.76297335203366</v>
      </c>
      <c r="F9" s="27">
        <v>115</v>
      </c>
      <c r="G9" s="28">
        <v>22.682445759368836</v>
      </c>
      <c r="I9" s="108"/>
    </row>
    <row r="10" spans="1:9" x14ac:dyDescent="0.2">
      <c r="A10" s="19" t="s">
        <v>50</v>
      </c>
      <c r="B10" s="27">
        <v>280</v>
      </c>
      <c r="C10" s="28">
        <v>8.8439671509791538</v>
      </c>
      <c r="D10" s="27">
        <v>-26</v>
      </c>
      <c r="E10" s="28">
        <v>-8.4967320261437909</v>
      </c>
      <c r="F10" s="27">
        <v>45</v>
      </c>
      <c r="G10" s="28">
        <v>19.148936170212767</v>
      </c>
      <c r="I10" s="108"/>
    </row>
    <row r="11" spans="1:9" x14ac:dyDescent="0.2">
      <c r="A11" s="19" t="s">
        <v>51</v>
      </c>
      <c r="B11" s="27">
        <v>3397</v>
      </c>
      <c r="C11" s="28">
        <v>11.466279619253358</v>
      </c>
      <c r="D11" s="27">
        <v>16</v>
      </c>
      <c r="E11" s="28">
        <v>0.47323277136941727</v>
      </c>
      <c r="F11" s="27">
        <v>808</v>
      </c>
      <c r="G11" s="28">
        <v>31.208960988798761</v>
      </c>
      <c r="I11" s="108"/>
    </row>
    <row r="12" spans="1:9" x14ac:dyDescent="0.2">
      <c r="A12" s="19" t="s">
        <v>52</v>
      </c>
      <c r="B12" s="27">
        <v>92</v>
      </c>
      <c r="C12" s="28">
        <v>10.672853828306264</v>
      </c>
      <c r="D12" s="27">
        <v>-5</v>
      </c>
      <c r="E12" s="28">
        <v>-5.1546391752577314</v>
      </c>
      <c r="F12" s="27">
        <v>16</v>
      </c>
      <c r="G12" s="28">
        <v>21.052631578947366</v>
      </c>
      <c r="I12" s="108"/>
    </row>
    <row r="13" spans="1:9" x14ac:dyDescent="0.2">
      <c r="A13" s="19" t="s">
        <v>53</v>
      </c>
      <c r="B13" s="27">
        <v>495</v>
      </c>
      <c r="C13" s="28">
        <v>11.721524982240114</v>
      </c>
      <c r="D13" s="27">
        <v>-9</v>
      </c>
      <c r="E13" s="28">
        <v>-1.7857142857142856</v>
      </c>
      <c r="F13" s="27">
        <v>105</v>
      </c>
      <c r="G13" s="28">
        <v>26.923076923076923</v>
      </c>
      <c r="I13" s="108"/>
    </row>
    <row r="14" spans="1:9" x14ac:dyDescent="0.2">
      <c r="A14" s="19" t="s">
        <v>54</v>
      </c>
      <c r="B14" s="27">
        <v>206</v>
      </c>
      <c r="C14" s="28">
        <v>10.635002581311307</v>
      </c>
      <c r="D14" s="27">
        <v>-10</v>
      </c>
      <c r="E14" s="28">
        <v>-4.6296296296296298</v>
      </c>
      <c r="F14" s="27">
        <v>61</v>
      </c>
      <c r="G14" s="28">
        <v>42.068965517241381</v>
      </c>
      <c r="I14" s="108"/>
    </row>
    <row r="15" spans="1:9" x14ac:dyDescent="0.2">
      <c r="A15" s="19" t="s">
        <v>55</v>
      </c>
      <c r="B15" s="27">
        <v>657</v>
      </c>
      <c r="C15" s="28">
        <v>9.4382990949576211</v>
      </c>
      <c r="D15" s="27">
        <v>-16</v>
      </c>
      <c r="E15" s="28">
        <v>-2.3774145616641902</v>
      </c>
      <c r="F15" s="27">
        <v>63</v>
      </c>
      <c r="G15" s="28">
        <v>10.606060606060606</v>
      </c>
      <c r="I15" s="108"/>
    </row>
    <row r="16" spans="1:9" x14ac:dyDescent="0.2">
      <c r="A16" s="19" t="s">
        <v>56</v>
      </c>
      <c r="B16" s="27">
        <v>5704</v>
      </c>
      <c r="C16" s="28">
        <v>13.027887536258365</v>
      </c>
      <c r="D16" s="27">
        <v>-189</v>
      </c>
      <c r="E16" s="28">
        <v>-3.2071949770914645</v>
      </c>
      <c r="F16" s="27">
        <v>1106</v>
      </c>
      <c r="G16" s="28">
        <v>24.053936494127882</v>
      </c>
      <c r="I16" s="108"/>
    </row>
    <row r="17" spans="1:9" x14ac:dyDescent="0.2">
      <c r="A17" s="19" t="s">
        <v>57</v>
      </c>
      <c r="B17" s="27">
        <v>1425</v>
      </c>
      <c r="C17" s="28">
        <v>13.632450014349947</v>
      </c>
      <c r="D17" s="27">
        <v>-137</v>
      </c>
      <c r="E17" s="28">
        <v>-8.770806658130601</v>
      </c>
      <c r="F17" s="27">
        <v>246</v>
      </c>
      <c r="G17" s="28">
        <v>20.865139949109416</v>
      </c>
      <c r="I17" s="108"/>
    </row>
    <row r="18" spans="1:9" x14ac:dyDescent="0.2">
      <c r="A18" s="19" t="s">
        <v>58</v>
      </c>
      <c r="B18" s="27">
        <v>2527</v>
      </c>
      <c r="C18" s="28">
        <v>11.403429602888087</v>
      </c>
      <c r="D18" s="27">
        <v>-45</v>
      </c>
      <c r="E18" s="28">
        <v>-1.7496111975116642</v>
      </c>
      <c r="F18" s="27">
        <v>559</v>
      </c>
      <c r="G18" s="28">
        <v>28.404471544715449</v>
      </c>
      <c r="I18" s="108"/>
    </row>
    <row r="19" spans="1:9" x14ac:dyDescent="0.2">
      <c r="A19" s="19" t="s">
        <v>59</v>
      </c>
      <c r="B19" s="27">
        <v>2658</v>
      </c>
      <c r="C19" s="28">
        <v>12.234752589182969</v>
      </c>
      <c r="D19" s="27">
        <v>68</v>
      </c>
      <c r="E19" s="28">
        <v>2.6254826254826256</v>
      </c>
      <c r="F19" s="27">
        <v>498</v>
      </c>
      <c r="G19" s="28">
        <v>23.055555555555557</v>
      </c>
      <c r="I19" s="108"/>
    </row>
    <row r="20" spans="1:9" x14ac:dyDescent="0.2">
      <c r="A20" s="19" t="s">
        <v>60</v>
      </c>
      <c r="B20" s="27">
        <v>1973</v>
      </c>
      <c r="C20" s="28">
        <v>14.868123587038431</v>
      </c>
      <c r="D20" s="27">
        <v>-144</v>
      </c>
      <c r="E20" s="28">
        <v>-6.8020784128483696</v>
      </c>
      <c r="F20" s="27">
        <v>422</v>
      </c>
      <c r="G20" s="28">
        <v>27.208252740167634</v>
      </c>
      <c r="I20" s="108"/>
    </row>
    <row r="21" spans="1:9" x14ac:dyDescent="0.2">
      <c r="A21" s="19" t="s">
        <v>61</v>
      </c>
      <c r="B21" s="27">
        <v>1228</v>
      </c>
      <c r="C21" s="28">
        <v>10.050744802750041</v>
      </c>
      <c r="D21" s="27">
        <v>-11</v>
      </c>
      <c r="E21" s="28">
        <v>-0.88781275221953193</v>
      </c>
      <c r="F21" s="27">
        <v>215</v>
      </c>
      <c r="G21" s="28">
        <v>21.224086870681145</v>
      </c>
      <c r="I21" s="108"/>
    </row>
    <row r="22" spans="1:9" x14ac:dyDescent="0.2">
      <c r="A22" s="19" t="s">
        <v>62</v>
      </c>
      <c r="B22" s="27">
        <v>1540</v>
      </c>
      <c r="C22" s="28">
        <v>13.800519759835112</v>
      </c>
      <c r="D22" s="27">
        <v>-82</v>
      </c>
      <c r="E22" s="28">
        <v>-5.0554870530209621</v>
      </c>
      <c r="F22" s="27">
        <v>274</v>
      </c>
      <c r="G22" s="28">
        <v>21.642969984202214</v>
      </c>
      <c r="I22" s="108"/>
    </row>
    <row r="23" spans="1:9" x14ac:dyDescent="0.2">
      <c r="A23" s="19" t="s">
        <v>63</v>
      </c>
      <c r="B23" s="27">
        <v>180</v>
      </c>
      <c r="C23" s="28">
        <v>12.534818941504177</v>
      </c>
      <c r="D23" s="27">
        <v>1</v>
      </c>
      <c r="E23" s="28">
        <v>0.55865921787709494</v>
      </c>
      <c r="F23" s="27">
        <v>19</v>
      </c>
      <c r="G23" s="28">
        <v>11.801242236024844</v>
      </c>
      <c r="I23" s="108"/>
    </row>
    <row r="24" spans="1:9" x14ac:dyDescent="0.2">
      <c r="A24" s="19" t="s">
        <v>64</v>
      </c>
      <c r="B24" s="27">
        <v>529</v>
      </c>
      <c r="C24" s="28">
        <v>9.7962962962962958</v>
      </c>
      <c r="D24" s="27">
        <v>-4</v>
      </c>
      <c r="E24" s="28">
        <v>-0.75046904315196994</v>
      </c>
      <c r="F24" s="27">
        <v>68</v>
      </c>
      <c r="G24" s="28">
        <v>14.75054229934924</v>
      </c>
      <c r="I24" s="108"/>
    </row>
    <row r="25" spans="1:9" x14ac:dyDescent="0.2">
      <c r="A25" s="19" t="s">
        <v>65</v>
      </c>
      <c r="B25" s="27">
        <v>240</v>
      </c>
      <c r="C25" s="28">
        <v>11.822660098522167</v>
      </c>
      <c r="D25" s="27">
        <v>-14</v>
      </c>
      <c r="E25" s="28">
        <v>-5.5118110236220472</v>
      </c>
      <c r="F25" s="27">
        <v>50</v>
      </c>
      <c r="G25" s="28">
        <v>26.315789473684209</v>
      </c>
      <c r="I25" s="108"/>
    </row>
    <row r="26" spans="1:9" x14ac:dyDescent="0.2">
      <c r="A26" s="19" t="s">
        <v>66</v>
      </c>
      <c r="B26" s="27">
        <v>4174</v>
      </c>
      <c r="C26" s="28">
        <v>13.579282972216799</v>
      </c>
      <c r="D26" s="27">
        <v>-150</v>
      </c>
      <c r="E26" s="28">
        <v>-3.4690101757631817</v>
      </c>
      <c r="F26" s="27">
        <v>929</v>
      </c>
      <c r="G26" s="28">
        <v>28.6286594761171</v>
      </c>
      <c r="I26" s="108"/>
    </row>
    <row r="27" spans="1:9" x14ac:dyDescent="0.2">
      <c r="A27" s="19" t="s">
        <v>67</v>
      </c>
      <c r="B27" s="27">
        <v>1672</v>
      </c>
      <c r="C27" s="28">
        <v>12.601748567983117</v>
      </c>
      <c r="D27" s="27">
        <v>-159</v>
      </c>
      <c r="E27" s="28">
        <v>-8.68377935554342</v>
      </c>
      <c r="F27" s="27">
        <v>313</v>
      </c>
      <c r="G27" s="28">
        <v>23.031640912435613</v>
      </c>
      <c r="I27" s="108"/>
    </row>
    <row r="28" spans="1:9" x14ac:dyDescent="0.2">
      <c r="A28" s="19" t="s">
        <v>68</v>
      </c>
      <c r="B28" s="27">
        <v>5476</v>
      </c>
      <c r="C28" s="28">
        <v>13.521989283156778</v>
      </c>
      <c r="D28" s="27">
        <v>-80</v>
      </c>
      <c r="E28" s="28">
        <v>-1.4398848092152627</v>
      </c>
      <c r="F28" s="27">
        <v>936</v>
      </c>
      <c r="G28" s="28">
        <v>20.616740088105725</v>
      </c>
      <c r="I28" s="108"/>
    </row>
    <row r="29" spans="1:9" x14ac:dyDescent="0.2">
      <c r="A29" s="19" t="s">
        <v>69</v>
      </c>
      <c r="B29" s="27">
        <v>200</v>
      </c>
      <c r="C29" s="28">
        <v>9.8863074641621349</v>
      </c>
      <c r="D29" s="27">
        <v>1</v>
      </c>
      <c r="E29" s="28">
        <v>0.50251256281407031</v>
      </c>
      <c r="F29" s="27">
        <v>60</v>
      </c>
      <c r="G29" s="28">
        <v>42.857142857142854</v>
      </c>
      <c r="I29" s="108"/>
    </row>
    <row r="30" spans="1:9" x14ac:dyDescent="0.2">
      <c r="A30" s="19" t="s">
        <v>70</v>
      </c>
      <c r="B30" s="27">
        <v>328</v>
      </c>
      <c r="C30" s="28">
        <v>8.8172043010752681</v>
      </c>
      <c r="D30" s="27">
        <v>-34</v>
      </c>
      <c r="E30" s="28">
        <v>-9.3922651933701662</v>
      </c>
      <c r="F30" s="27">
        <v>52</v>
      </c>
      <c r="G30" s="28">
        <v>18.840579710144929</v>
      </c>
      <c r="I30" s="108"/>
    </row>
    <row r="31" spans="1:9" x14ac:dyDescent="0.2">
      <c r="A31" s="19" t="s">
        <v>71</v>
      </c>
      <c r="B31" s="27">
        <v>2344</v>
      </c>
      <c r="C31" s="28">
        <v>9.9317825515867977</v>
      </c>
      <c r="D31" s="27">
        <v>-66</v>
      </c>
      <c r="E31" s="28">
        <v>-2.7385892116182573</v>
      </c>
      <c r="F31" s="27">
        <v>441</v>
      </c>
      <c r="G31" s="28">
        <v>23.173935890698896</v>
      </c>
      <c r="I31" s="108"/>
    </row>
    <row r="32" spans="1:9" x14ac:dyDescent="0.2">
      <c r="A32" s="19" t="s">
        <v>72</v>
      </c>
      <c r="B32" s="27">
        <v>1672</v>
      </c>
      <c r="C32" s="28">
        <v>10.173410404624278</v>
      </c>
      <c r="D32" s="27">
        <v>-11</v>
      </c>
      <c r="E32" s="28">
        <v>-0.65359477124183007</v>
      </c>
      <c r="F32" s="27">
        <v>375</v>
      </c>
      <c r="G32" s="28">
        <v>28.91287586738628</v>
      </c>
      <c r="I32" s="108"/>
    </row>
    <row r="33" spans="1:9" x14ac:dyDescent="0.2">
      <c r="A33" s="19" t="s">
        <v>73</v>
      </c>
      <c r="B33" s="27">
        <v>632</v>
      </c>
      <c r="C33" s="28">
        <v>8.2356007297367739</v>
      </c>
      <c r="D33" s="27">
        <v>-5</v>
      </c>
      <c r="E33" s="28">
        <v>-0.78492935635792771</v>
      </c>
      <c r="F33" s="27">
        <v>158</v>
      </c>
      <c r="G33" s="28">
        <v>33.333333333333329</v>
      </c>
      <c r="I33" s="108"/>
    </row>
    <row r="34" spans="1:9" x14ac:dyDescent="0.2">
      <c r="A34" s="19" t="s">
        <v>74</v>
      </c>
      <c r="B34" s="27">
        <v>2059</v>
      </c>
      <c r="C34" s="28">
        <v>14.940860605181047</v>
      </c>
      <c r="D34" s="27">
        <v>-108</v>
      </c>
      <c r="E34" s="28">
        <v>-4.9838486386709739</v>
      </c>
      <c r="F34" s="27">
        <v>313</v>
      </c>
      <c r="G34" s="28">
        <v>17.926689576174113</v>
      </c>
      <c r="I34" s="108"/>
    </row>
    <row r="35" spans="1:9" x14ac:dyDescent="0.2">
      <c r="A35" s="19" t="s">
        <v>75</v>
      </c>
      <c r="B35" s="27">
        <v>378</v>
      </c>
      <c r="C35" s="28">
        <v>9.7876747799067836</v>
      </c>
      <c r="D35" s="27">
        <v>-7</v>
      </c>
      <c r="E35" s="28">
        <v>-1.8181818181818181</v>
      </c>
      <c r="F35" s="27">
        <v>110</v>
      </c>
      <c r="G35" s="28">
        <v>41.044776119402989</v>
      </c>
      <c r="I35" s="108"/>
    </row>
    <row r="36" spans="1:9" x14ac:dyDescent="0.2">
      <c r="A36" s="19" t="s">
        <v>76</v>
      </c>
      <c r="B36" s="27">
        <v>283</v>
      </c>
      <c r="C36" s="28">
        <v>10.279694878314565</v>
      </c>
      <c r="D36" s="27">
        <v>-8</v>
      </c>
      <c r="E36" s="28">
        <v>-2.7491408934707904</v>
      </c>
      <c r="F36" s="27">
        <v>58</v>
      </c>
      <c r="G36" s="28">
        <v>25.777777777777779</v>
      </c>
      <c r="I36" s="108"/>
    </row>
    <row r="37" spans="1:9" x14ac:dyDescent="0.2">
      <c r="A37" s="19" t="s">
        <v>77</v>
      </c>
      <c r="B37" s="27">
        <v>895</v>
      </c>
      <c r="C37" s="28">
        <v>12.980420594633793</v>
      </c>
      <c r="D37" s="27">
        <v>-17</v>
      </c>
      <c r="E37" s="28">
        <v>-1.8640350877192982</v>
      </c>
      <c r="F37" s="27">
        <v>170</v>
      </c>
      <c r="G37" s="28">
        <v>23.448275862068964</v>
      </c>
      <c r="I37" s="108"/>
    </row>
    <row r="38" spans="1:9" x14ac:dyDescent="0.2">
      <c r="A38" s="19" t="s">
        <v>78</v>
      </c>
      <c r="B38" s="27">
        <v>4059</v>
      </c>
      <c r="C38" s="36">
        <v>12.572402044293016</v>
      </c>
      <c r="D38" s="27">
        <v>-150</v>
      </c>
      <c r="E38" s="28">
        <v>-3.5637918745545263</v>
      </c>
      <c r="F38" s="27">
        <v>778</v>
      </c>
      <c r="G38" s="28">
        <v>23.712282840597378</v>
      </c>
      <c r="I38" s="108"/>
    </row>
    <row r="39" spans="1:9" x14ac:dyDescent="0.2">
      <c r="A39" s="37" t="s">
        <v>35</v>
      </c>
      <c r="B39" s="38">
        <v>47925</v>
      </c>
      <c r="C39" s="39">
        <v>12.2</v>
      </c>
      <c r="D39" s="38">
        <v>-1492</v>
      </c>
      <c r="E39" s="39">
        <v>-3.0192039176801506</v>
      </c>
      <c r="F39" s="38">
        <v>9363</v>
      </c>
      <c r="G39" s="39">
        <v>24.280379648358487</v>
      </c>
      <c r="I39" s="108"/>
    </row>
    <row r="40" spans="1:9" ht="13.5" x14ac:dyDescent="0.25">
      <c r="A40" s="29" t="s">
        <v>363</v>
      </c>
      <c r="B40" s="27">
        <v>196318</v>
      </c>
      <c r="C40" s="28">
        <v>12.4</v>
      </c>
      <c r="D40" s="27">
        <v>-4002</v>
      </c>
      <c r="E40" s="28">
        <v>-1.997803514376997</v>
      </c>
      <c r="F40" s="27">
        <v>44233</v>
      </c>
      <c r="G40" s="28">
        <v>29.084393595686624</v>
      </c>
      <c r="I40" s="108"/>
    </row>
    <row r="41" spans="1:9" x14ac:dyDescent="0.2">
      <c r="A41" s="19" t="s">
        <v>314</v>
      </c>
      <c r="B41" s="53">
        <v>301615</v>
      </c>
      <c r="C41" s="28">
        <v>12.771681137131225</v>
      </c>
      <c r="D41" s="27">
        <v>-7143</v>
      </c>
      <c r="E41" s="28">
        <v>-2.3134623232434466</v>
      </c>
      <c r="F41" s="27">
        <v>63709</v>
      </c>
      <c r="G41" s="28">
        <v>26.779064000067255</v>
      </c>
    </row>
    <row r="42" spans="1:9" ht="13.5" thickBot="1" x14ac:dyDescent="0.25">
      <c r="A42" s="40" t="s">
        <v>36</v>
      </c>
      <c r="B42" s="41">
        <v>478201</v>
      </c>
      <c r="C42" s="42">
        <v>13.3</v>
      </c>
      <c r="D42" s="41">
        <v>-6818</v>
      </c>
      <c r="E42" s="42">
        <v>-1.4057181265063843</v>
      </c>
      <c r="F42" s="41">
        <v>105578</v>
      </c>
      <c r="G42" s="42">
        <v>28.333731412177993</v>
      </c>
    </row>
    <row r="43" spans="1:9" x14ac:dyDescent="0.2">
      <c r="A43" s="43" t="s">
        <v>364</v>
      </c>
    </row>
    <row r="45" spans="1:9" x14ac:dyDescent="0.2">
      <c r="B45" s="31"/>
    </row>
    <row r="47" spans="1:9" x14ac:dyDescent="0.2">
      <c r="B47" s="31"/>
    </row>
    <row r="48" spans="1:9" x14ac:dyDescent="0.2">
      <c r="A48" s="30"/>
    </row>
    <row r="49" spans="1:1" x14ac:dyDescent="0.2">
      <c r="A49" s="30"/>
    </row>
    <row r="50" spans="1:1" x14ac:dyDescent="0.2">
      <c r="A50" s="30"/>
    </row>
    <row r="51" spans="1:1" x14ac:dyDescent="0.2">
      <c r="A51" s="30"/>
    </row>
    <row r="52" spans="1:1" x14ac:dyDescent="0.2">
      <c r="A52" s="30"/>
    </row>
    <row r="53" spans="1:1" x14ac:dyDescent="0.2">
      <c r="A53" s="30"/>
    </row>
  </sheetData>
  <mergeCells count="5">
    <mergeCell ref="B7:B8"/>
    <mergeCell ref="A7:A8"/>
    <mergeCell ref="D7:E7"/>
    <mergeCell ref="F7:G7"/>
    <mergeCell ref="C7:C8"/>
  </mergeCells>
  <phoneticPr fontId="2" type="noConversion"/>
  <conditionalFormatting sqref="C9:C42">
    <cfRule type="colorScale" priority="2">
      <colorScale>
        <cfvo type="min"/>
        <cfvo type="max"/>
        <color rgb="FFFFFFCC"/>
        <color rgb="FFFFC000"/>
      </colorScale>
    </cfRule>
  </conditionalFormatting>
  <conditionalFormatting sqref="G9:G42 E9:E42">
    <cfRule type="dataBar" priority="1">
      <dataBar>
        <cfvo type="min"/>
        <cfvo type="max"/>
        <color rgb="FFFF0000"/>
      </dataBar>
      <extLst>
        <ext xmlns:x14="http://schemas.microsoft.com/office/spreadsheetml/2009/9/main" uri="{B025F937-C7B1-47D3-B67F-A62EFF666E3E}">
          <x14:id>{7E0F9E4F-ACEA-4DFA-A1EC-F3E33D997EDE}</x14:id>
        </ext>
      </extLst>
    </cfRule>
  </conditionalFormatting>
  <hyperlinks>
    <hyperlink ref="A1" location="Índex!A1" display="TORNAR A L'ÍNDEX" xr:uid="{00000000-0004-0000-1200-000000000000}"/>
    <hyperlink ref="D1" location="GràficE3!A1" display="TAULA ANTERIOR" xr:uid="{00000000-0004-0000-1200-000001000000}"/>
    <hyperlink ref="F1" location="GràficA1!A1" display="TAULA SEGÜENT" xr:uid="{00000000-0004-0000-1200-000002000000}"/>
  </hyperlinks>
  <pageMargins left="0.75" right="0.75" top="1" bottom="1" header="0" footer="0"/>
  <pageSetup paperSize="9" orientation="portrait"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7E0F9E4F-ACEA-4DFA-A1EC-F3E33D997EDE}">
            <x14:dataBar minLength="0" maxLength="100">
              <x14:cfvo type="autoMin"/>
              <x14:cfvo type="autoMax"/>
              <x14:negativeFillColor theme="6"/>
              <x14:axisColor theme="0"/>
            </x14:dataBar>
          </x14:cfRule>
          <xm:sqref>G9:G42 E9:E42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N69"/>
  <sheetViews>
    <sheetView topLeftCell="A7" zoomScaleNormal="100" workbookViewId="0">
      <selection activeCell="J40" sqref="J40"/>
    </sheetView>
  </sheetViews>
  <sheetFormatPr baseColWidth="10" defaultColWidth="12.83203125" defaultRowHeight="12.75" x14ac:dyDescent="0.2"/>
  <cols>
    <col min="1" max="1" width="27.83203125" style="19" customWidth="1"/>
    <col min="2" max="10" width="12.83203125" style="19" customWidth="1"/>
    <col min="11" max="11" width="12" style="19" customWidth="1"/>
    <col min="12" max="16384" width="12.83203125" style="19"/>
  </cols>
  <sheetData>
    <row r="1" spans="1:14" x14ac:dyDescent="0.2">
      <c r="A1" s="21" t="s">
        <v>34</v>
      </c>
      <c r="C1" s="21" t="s">
        <v>87</v>
      </c>
      <c r="E1" s="21" t="s">
        <v>47</v>
      </c>
    </row>
    <row r="2" spans="1:14" x14ac:dyDescent="0.2">
      <c r="A2" s="21"/>
    </row>
    <row r="3" spans="1:14" x14ac:dyDescent="0.2">
      <c r="A3" s="15" t="s">
        <v>170</v>
      </c>
      <c r="B3" s="16"/>
      <c r="C3" s="16"/>
      <c r="D3" s="16"/>
      <c r="E3" s="16"/>
      <c r="F3" s="16"/>
    </row>
    <row r="4" spans="1:14" x14ac:dyDescent="0.2">
      <c r="A4" s="21"/>
    </row>
    <row r="5" spans="1:14" x14ac:dyDescent="0.2">
      <c r="A5" s="23" t="str">
        <f>Índex!B19</f>
        <v>Taula E1</v>
      </c>
      <c r="B5" s="23" t="str">
        <f>Índex!A8</f>
        <v>3r trimestre 2020</v>
      </c>
    </row>
    <row r="6" spans="1:14" ht="13.5" thickBot="1" x14ac:dyDescent="0.25">
      <c r="A6" s="23" t="str">
        <f>Índex!C19</f>
        <v>Centres de cotització a la Seguretat Social per àmbits territorials</v>
      </c>
      <c r="H6" s="24"/>
    </row>
    <row r="7" spans="1:14" x14ac:dyDescent="0.2">
      <c r="A7" s="179"/>
      <c r="B7" s="177" t="s">
        <v>37</v>
      </c>
      <c r="C7" s="181" t="s">
        <v>39</v>
      </c>
      <c r="D7" s="181"/>
      <c r="E7" s="181" t="s">
        <v>40</v>
      </c>
      <c r="F7" s="181"/>
    </row>
    <row r="8" spans="1:14" x14ac:dyDescent="0.2">
      <c r="A8" s="180"/>
      <c r="B8" s="178"/>
      <c r="C8" s="25" t="s">
        <v>37</v>
      </c>
      <c r="D8" s="25" t="s">
        <v>38</v>
      </c>
      <c r="E8" s="25" t="s">
        <v>37</v>
      </c>
      <c r="F8" s="25" t="s">
        <v>38</v>
      </c>
      <c r="M8" s="26"/>
      <c r="N8" s="26"/>
    </row>
    <row r="9" spans="1:14" x14ac:dyDescent="0.2">
      <c r="A9" s="19" t="s">
        <v>49</v>
      </c>
      <c r="B9" s="27">
        <v>389</v>
      </c>
      <c r="C9" s="27">
        <v>1</v>
      </c>
      <c r="D9" s="28">
        <v>0.25773195876288657</v>
      </c>
      <c r="E9" s="27">
        <v>-36</v>
      </c>
      <c r="F9" s="28">
        <v>-8.4705882352941178</v>
      </c>
    </row>
    <row r="10" spans="1:14" ht="13.5" x14ac:dyDescent="0.25">
      <c r="A10" s="19" t="s">
        <v>50</v>
      </c>
      <c r="B10" s="27">
        <v>137</v>
      </c>
      <c r="C10" s="27">
        <v>3</v>
      </c>
      <c r="D10" s="28">
        <v>2.2388059701492535</v>
      </c>
      <c r="E10" s="27">
        <v>-7</v>
      </c>
      <c r="F10" s="28">
        <v>-4.8611111111111116</v>
      </c>
      <c r="H10" s="29"/>
    </row>
    <row r="11" spans="1:14" x14ac:dyDescent="0.2">
      <c r="A11" s="19" t="s">
        <v>51</v>
      </c>
      <c r="B11" s="27">
        <v>1680</v>
      </c>
      <c r="C11" s="27">
        <v>24</v>
      </c>
      <c r="D11" s="28">
        <v>1.4492753623188406</v>
      </c>
      <c r="E11" s="27">
        <v>-103</v>
      </c>
      <c r="F11" s="28">
        <v>-5.7767807066741454</v>
      </c>
    </row>
    <row r="12" spans="1:14" x14ac:dyDescent="0.2">
      <c r="A12" s="19" t="s">
        <v>52</v>
      </c>
      <c r="B12" s="27">
        <v>56</v>
      </c>
      <c r="C12" s="27">
        <v>-4</v>
      </c>
      <c r="D12" s="28">
        <v>-6.666666666666667</v>
      </c>
      <c r="E12" s="27">
        <v>-9</v>
      </c>
      <c r="F12" s="28">
        <v>-13.846153846153847</v>
      </c>
    </row>
    <row r="13" spans="1:14" x14ac:dyDescent="0.2">
      <c r="A13" s="19" t="s">
        <v>53</v>
      </c>
      <c r="B13" s="27">
        <v>242</v>
      </c>
      <c r="C13" s="27">
        <v>5</v>
      </c>
      <c r="D13" s="28">
        <v>2.109704641350211</v>
      </c>
      <c r="E13" s="27">
        <v>-5</v>
      </c>
      <c r="F13" s="28">
        <v>-2.0242914979757085</v>
      </c>
    </row>
    <row r="14" spans="1:14" x14ac:dyDescent="0.2">
      <c r="A14" s="19" t="s">
        <v>54</v>
      </c>
      <c r="B14" s="27">
        <v>80</v>
      </c>
      <c r="C14" s="27">
        <v>-2</v>
      </c>
      <c r="D14" s="28">
        <v>-2.4390243902439024</v>
      </c>
      <c r="E14" s="27">
        <v>-14</v>
      </c>
      <c r="F14" s="28">
        <v>-14.893617021276595</v>
      </c>
    </row>
    <row r="15" spans="1:14" x14ac:dyDescent="0.2">
      <c r="A15" s="19" t="s">
        <v>55</v>
      </c>
      <c r="B15" s="27">
        <v>221</v>
      </c>
      <c r="C15" s="27">
        <v>8</v>
      </c>
      <c r="D15" s="28">
        <v>3.755868544600939</v>
      </c>
      <c r="E15" s="27">
        <v>0</v>
      </c>
      <c r="F15" s="28">
        <v>0</v>
      </c>
    </row>
    <row r="16" spans="1:14" x14ac:dyDescent="0.2">
      <c r="A16" s="19" t="s">
        <v>56</v>
      </c>
      <c r="B16" s="27">
        <v>2338</v>
      </c>
      <c r="C16" s="27">
        <v>29</v>
      </c>
      <c r="D16" s="28">
        <v>1.2559549588566479</v>
      </c>
      <c r="E16" s="27">
        <v>-157</v>
      </c>
      <c r="F16" s="28">
        <v>-6.292585170340681</v>
      </c>
    </row>
    <row r="17" spans="1:9" x14ac:dyDescent="0.2">
      <c r="A17" s="19" t="s">
        <v>57</v>
      </c>
      <c r="B17" s="27">
        <v>547</v>
      </c>
      <c r="C17" s="27">
        <v>9</v>
      </c>
      <c r="D17" s="28">
        <v>1.6728624535315983</v>
      </c>
      <c r="E17" s="27">
        <v>-33</v>
      </c>
      <c r="F17" s="28">
        <v>-5.6896551724137936</v>
      </c>
    </row>
    <row r="18" spans="1:9" x14ac:dyDescent="0.2">
      <c r="A18" s="19" t="s">
        <v>58</v>
      </c>
      <c r="B18" s="27">
        <v>1162</v>
      </c>
      <c r="C18" s="27">
        <v>11</v>
      </c>
      <c r="D18" s="28">
        <v>0.95569070373588194</v>
      </c>
      <c r="E18" s="27">
        <v>-87</v>
      </c>
      <c r="F18" s="28">
        <v>-6.965572457966374</v>
      </c>
    </row>
    <row r="19" spans="1:9" x14ac:dyDescent="0.2">
      <c r="A19" s="19" t="s">
        <v>59</v>
      </c>
      <c r="B19" s="27">
        <v>1238</v>
      </c>
      <c r="C19" s="27">
        <v>19</v>
      </c>
      <c r="D19" s="28">
        <v>1.5586546349466777</v>
      </c>
      <c r="E19" s="27">
        <v>-117</v>
      </c>
      <c r="F19" s="28">
        <v>-8.634686346863468</v>
      </c>
    </row>
    <row r="20" spans="1:9" x14ac:dyDescent="0.2">
      <c r="A20" s="19" t="s">
        <v>60</v>
      </c>
      <c r="B20" s="27">
        <v>715</v>
      </c>
      <c r="C20" s="27">
        <v>1</v>
      </c>
      <c r="D20" s="28">
        <v>0.14005602240896359</v>
      </c>
      <c r="E20" s="27">
        <v>-84</v>
      </c>
      <c r="F20" s="28">
        <v>-10.513141426783479</v>
      </c>
    </row>
    <row r="21" spans="1:9" x14ac:dyDescent="0.2">
      <c r="A21" s="19" t="s">
        <v>61</v>
      </c>
      <c r="B21" s="27">
        <v>843</v>
      </c>
      <c r="C21" s="27">
        <v>-2</v>
      </c>
      <c r="D21" s="28">
        <v>-0.23668639053254439</v>
      </c>
      <c r="E21" s="27">
        <v>-41</v>
      </c>
      <c r="F21" s="28">
        <v>-4.6380090497737561</v>
      </c>
    </row>
    <row r="22" spans="1:9" x14ac:dyDescent="0.2">
      <c r="A22" s="19" t="s">
        <v>62</v>
      </c>
      <c r="B22" s="27">
        <v>489</v>
      </c>
      <c r="C22" s="27">
        <v>4</v>
      </c>
      <c r="D22" s="28">
        <v>0.82474226804123718</v>
      </c>
      <c r="E22" s="27">
        <v>-28</v>
      </c>
      <c r="F22" s="28">
        <v>-5.4158607350096712</v>
      </c>
    </row>
    <row r="23" spans="1:9" x14ac:dyDescent="0.2">
      <c r="A23" s="19" t="s">
        <v>63</v>
      </c>
      <c r="B23" s="27">
        <v>106</v>
      </c>
      <c r="C23" s="27">
        <v>-3</v>
      </c>
      <c r="D23" s="28">
        <v>-2.7522935779816518</v>
      </c>
      <c r="E23" s="27">
        <v>-13</v>
      </c>
      <c r="F23" s="28">
        <v>-10.92436974789916</v>
      </c>
    </row>
    <row r="24" spans="1:9" x14ac:dyDescent="0.2">
      <c r="A24" s="19" t="s">
        <v>64</v>
      </c>
      <c r="B24" s="27">
        <v>298</v>
      </c>
      <c r="C24" s="27">
        <v>11</v>
      </c>
      <c r="D24" s="28">
        <v>3.8327526132404177</v>
      </c>
      <c r="E24" s="27">
        <v>-2</v>
      </c>
      <c r="F24" s="28">
        <v>-0.66666666666666674</v>
      </c>
    </row>
    <row r="25" spans="1:9" x14ac:dyDescent="0.2">
      <c r="A25" s="19" t="s">
        <v>65</v>
      </c>
      <c r="B25" s="27">
        <v>210</v>
      </c>
      <c r="C25" s="27">
        <v>0</v>
      </c>
      <c r="D25" s="28">
        <v>0</v>
      </c>
      <c r="E25" s="27">
        <v>-12</v>
      </c>
      <c r="F25" s="28">
        <v>-5.4054054054054053</v>
      </c>
    </row>
    <row r="26" spans="1:9" x14ac:dyDescent="0.2">
      <c r="A26" s="19" t="s">
        <v>66</v>
      </c>
      <c r="B26" s="27">
        <v>1699</v>
      </c>
      <c r="C26" s="27">
        <v>12</v>
      </c>
      <c r="D26" s="28">
        <v>0.71132187314759932</v>
      </c>
      <c r="E26" s="27">
        <v>-156</v>
      </c>
      <c r="F26" s="28">
        <v>-8.4097035040431276</v>
      </c>
    </row>
    <row r="27" spans="1:9" x14ac:dyDescent="0.2">
      <c r="A27" s="19" t="s">
        <v>67</v>
      </c>
      <c r="B27" s="27">
        <v>785</v>
      </c>
      <c r="C27" s="27">
        <v>-2</v>
      </c>
      <c r="D27" s="28">
        <v>-0.25412960609911056</v>
      </c>
      <c r="E27" s="27">
        <v>-54</v>
      </c>
      <c r="F27" s="28">
        <v>-6.4362336114421934</v>
      </c>
      <c r="I27" s="30"/>
    </row>
    <row r="28" spans="1:9" x14ac:dyDescent="0.2">
      <c r="A28" s="19" t="s">
        <v>68</v>
      </c>
      <c r="B28" s="27">
        <v>1848</v>
      </c>
      <c r="C28" s="27">
        <v>-15</v>
      </c>
      <c r="D28" s="28">
        <v>-0.80515297906602246</v>
      </c>
      <c r="E28" s="27">
        <v>-128</v>
      </c>
      <c r="F28" s="28">
        <v>-6.4777327935222671</v>
      </c>
      <c r="I28" s="30"/>
    </row>
    <row r="29" spans="1:9" x14ac:dyDescent="0.2">
      <c r="A29" s="19" t="s">
        <v>69</v>
      </c>
      <c r="B29" s="27">
        <v>87</v>
      </c>
      <c r="C29" s="27">
        <v>-1</v>
      </c>
      <c r="D29" s="28">
        <v>-1.1363636363636365</v>
      </c>
      <c r="E29" s="27">
        <v>-10</v>
      </c>
      <c r="F29" s="28">
        <v>-10.309278350515463</v>
      </c>
      <c r="I29" s="30"/>
    </row>
    <row r="30" spans="1:9" x14ac:dyDescent="0.2">
      <c r="A30" s="19" t="s">
        <v>70</v>
      </c>
      <c r="B30" s="27">
        <v>255</v>
      </c>
      <c r="C30" s="27">
        <v>-4</v>
      </c>
      <c r="D30" s="28">
        <v>-1.5444015444015444</v>
      </c>
      <c r="E30" s="27">
        <v>-17</v>
      </c>
      <c r="F30" s="28">
        <v>-6.25</v>
      </c>
      <c r="I30" s="30"/>
    </row>
    <row r="31" spans="1:9" x14ac:dyDescent="0.2">
      <c r="A31" s="19" t="s">
        <v>71</v>
      </c>
      <c r="B31" s="27">
        <v>1015</v>
      </c>
      <c r="C31" s="27">
        <v>11</v>
      </c>
      <c r="D31" s="28">
        <v>1.0956175298804782</v>
      </c>
      <c r="E31" s="27">
        <v>-35</v>
      </c>
      <c r="F31" s="28">
        <v>-3.3333333333333335</v>
      </c>
      <c r="I31" s="30"/>
    </row>
    <row r="32" spans="1:9" x14ac:dyDescent="0.2">
      <c r="A32" s="19" t="s">
        <v>72</v>
      </c>
      <c r="B32" s="27">
        <v>806</v>
      </c>
      <c r="C32" s="27">
        <v>4</v>
      </c>
      <c r="D32" s="28">
        <v>0.49875311720698251</v>
      </c>
      <c r="E32" s="27">
        <v>-83</v>
      </c>
      <c r="F32" s="28">
        <v>-9.3363329583802024</v>
      </c>
    </row>
    <row r="33" spans="1:9" x14ac:dyDescent="0.2">
      <c r="A33" s="19" t="s">
        <v>73</v>
      </c>
      <c r="B33" s="27">
        <v>727</v>
      </c>
      <c r="C33" s="27">
        <v>-3</v>
      </c>
      <c r="D33" s="28">
        <v>-0.41095890410958902</v>
      </c>
      <c r="E33" s="27">
        <v>-80</v>
      </c>
      <c r="F33" s="28">
        <v>-9.9132589838909553</v>
      </c>
    </row>
    <row r="34" spans="1:9" x14ac:dyDescent="0.2">
      <c r="A34" s="19" t="s">
        <v>74</v>
      </c>
      <c r="B34" s="27">
        <v>598</v>
      </c>
      <c r="C34" s="27">
        <v>-4</v>
      </c>
      <c r="D34" s="28">
        <v>-0.66445182724252494</v>
      </c>
      <c r="E34" s="27">
        <v>-43</v>
      </c>
      <c r="F34" s="28">
        <v>-6.7082683307332287</v>
      </c>
    </row>
    <row r="35" spans="1:9" x14ac:dyDescent="0.2">
      <c r="A35" s="19" t="s">
        <v>75</v>
      </c>
      <c r="B35" s="27">
        <v>165</v>
      </c>
      <c r="C35" s="27">
        <v>-2</v>
      </c>
      <c r="D35" s="28">
        <v>-1.1976047904191618</v>
      </c>
      <c r="E35" s="27">
        <v>-10</v>
      </c>
      <c r="F35" s="28">
        <v>-5.7142857142857144</v>
      </c>
    </row>
    <row r="36" spans="1:9" x14ac:dyDescent="0.2">
      <c r="A36" s="19" t="s">
        <v>76</v>
      </c>
      <c r="B36" s="27">
        <v>111</v>
      </c>
      <c r="C36" s="27">
        <v>3</v>
      </c>
      <c r="D36" s="28">
        <v>2.7777777777777777</v>
      </c>
      <c r="E36" s="27">
        <v>-7</v>
      </c>
      <c r="F36" s="28">
        <v>-5.9322033898305087</v>
      </c>
    </row>
    <row r="37" spans="1:9" x14ac:dyDescent="0.2">
      <c r="A37" s="19" t="s">
        <v>77</v>
      </c>
      <c r="B37" s="27">
        <v>264</v>
      </c>
      <c r="C37" s="27">
        <v>3</v>
      </c>
      <c r="D37" s="28">
        <v>1.1494252873563218</v>
      </c>
      <c r="E37" s="27">
        <v>-23</v>
      </c>
      <c r="F37" s="28">
        <v>-8.0139372822299642</v>
      </c>
    </row>
    <row r="38" spans="1:9" x14ac:dyDescent="0.2">
      <c r="A38" s="19" t="s">
        <v>78</v>
      </c>
      <c r="B38" s="27">
        <v>1419</v>
      </c>
      <c r="C38" s="27">
        <v>14</v>
      </c>
      <c r="D38" s="28">
        <v>0.99644128113879005</v>
      </c>
      <c r="E38" s="27">
        <v>-120</v>
      </c>
      <c r="F38" s="28">
        <v>-7.7972709551656916</v>
      </c>
      <c r="H38" s="31"/>
    </row>
    <row r="39" spans="1:9" x14ac:dyDescent="0.2">
      <c r="A39" s="37" t="s">
        <v>35</v>
      </c>
      <c r="B39" s="38">
        <v>20530</v>
      </c>
      <c r="C39" s="38">
        <v>130</v>
      </c>
      <c r="D39" s="39">
        <v>0.63725490196078427</v>
      </c>
      <c r="E39" s="38">
        <v>-1514</v>
      </c>
      <c r="F39" s="39">
        <v>-6.8680820177826156</v>
      </c>
      <c r="I39" s="26"/>
    </row>
    <row r="40" spans="1:9" ht="13.5" x14ac:dyDescent="0.25">
      <c r="A40" s="29" t="s">
        <v>363</v>
      </c>
      <c r="B40" s="27">
        <v>107808</v>
      </c>
      <c r="C40" s="27">
        <v>665</v>
      </c>
      <c r="D40" s="28">
        <v>0.62066583911221451</v>
      </c>
      <c r="E40" s="27">
        <v>-9198</v>
      </c>
      <c r="F40" s="28">
        <v>-7.8611353263935184</v>
      </c>
      <c r="I40" s="26"/>
    </row>
    <row r="41" spans="1:9" x14ac:dyDescent="0.2">
      <c r="A41" s="19" t="s">
        <v>299</v>
      </c>
      <c r="B41" s="27">
        <v>149707</v>
      </c>
      <c r="C41" s="27">
        <v>519</v>
      </c>
      <c r="D41" s="28">
        <v>0.34788320776469961</v>
      </c>
      <c r="E41" s="27">
        <v>-12636</v>
      </c>
      <c r="F41" s="28">
        <v>-7.7835200778598406</v>
      </c>
    </row>
    <row r="42" spans="1:9" ht="13.5" thickBot="1" x14ac:dyDescent="0.25">
      <c r="A42" s="40" t="s">
        <v>36</v>
      </c>
      <c r="B42" s="41">
        <v>239346</v>
      </c>
      <c r="C42" s="41">
        <v>466</v>
      </c>
      <c r="D42" s="42">
        <v>0.1950770261219022</v>
      </c>
      <c r="E42" s="41">
        <v>-18867</v>
      </c>
      <c r="F42" s="42">
        <v>-7.3067583739006166</v>
      </c>
    </row>
    <row r="43" spans="1:9" x14ac:dyDescent="0.2">
      <c r="A43" s="43" t="s">
        <v>364</v>
      </c>
    </row>
    <row r="45" spans="1:9" x14ac:dyDescent="0.2">
      <c r="H45" s="31"/>
    </row>
    <row r="62" spans="2:4" x14ac:dyDescent="0.2">
      <c r="B62" s="31"/>
      <c r="C62" s="31"/>
      <c r="D62" s="31"/>
    </row>
    <row r="63" spans="2:4" x14ac:dyDescent="0.2">
      <c r="B63" s="31"/>
      <c r="C63" s="31"/>
      <c r="D63" s="31"/>
    </row>
    <row r="64" spans="2:4" x14ac:dyDescent="0.2">
      <c r="B64" s="31"/>
      <c r="C64" s="31"/>
      <c r="D64" s="31"/>
    </row>
    <row r="65" spans="2:4" x14ac:dyDescent="0.2">
      <c r="B65" s="31"/>
      <c r="C65" s="31"/>
      <c r="D65" s="31"/>
    </row>
    <row r="66" spans="2:4" x14ac:dyDescent="0.2">
      <c r="B66" s="31"/>
      <c r="C66" s="31"/>
      <c r="D66" s="31"/>
    </row>
    <row r="67" spans="2:4" x14ac:dyDescent="0.2">
      <c r="B67" s="31"/>
      <c r="C67" s="31"/>
      <c r="D67" s="31"/>
    </row>
    <row r="69" spans="2:4" x14ac:dyDescent="0.2">
      <c r="B69" s="31"/>
      <c r="C69" s="31"/>
      <c r="D69" s="31"/>
    </row>
  </sheetData>
  <mergeCells count="4">
    <mergeCell ref="B7:B8"/>
    <mergeCell ref="A7:A8"/>
    <mergeCell ref="C7:D7"/>
    <mergeCell ref="E7:F7"/>
  </mergeCells>
  <phoneticPr fontId="2" type="noConversion"/>
  <conditionalFormatting sqref="F9:F42 D9:D42">
    <cfRule type="colorScale" priority="1">
      <colorScale>
        <cfvo type="min"/>
        <cfvo type="percentile" val="50"/>
        <cfvo type="max"/>
        <color rgb="FFFF0000"/>
        <color rgb="FFFFFFCC"/>
        <color rgb="FF92D050"/>
      </colorScale>
    </cfRule>
  </conditionalFormatting>
  <hyperlinks>
    <hyperlink ref="A1" location="Índex!A1" display="TORNAR A L'ÍNDEX" xr:uid="{00000000-0004-0000-0100-000000000000}"/>
    <hyperlink ref="C1" location="Índex!A1" display="TAULA ANTERIOR" xr:uid="{00000000-0004-0000-0100-000001000000}"/>
    <hyperlink ref="E1" location="TaulaE2!A1" display="TAULA SEGÜENT" xr:uid="{00000000-0004-0000-0100-000002000000}"/>
  </hyperlinks>
  <pageMargins left="0.75" right="0.75" top="1" bottom="1" header="0" footer="0"/>
  <pageSetup paperSize="9" orientation="portrait" r:id="rId1"/>
  <headerFooter alignWithMargins="0"/>
  <colBreaks count="1" manualBreakCount="1">
    <brk id="6"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16"/>
  <dimension ref="A1:M62"/>
  <sheetViews>
    <sheetView zoomScaleNormal="100" workbookViewId="0">
      <selection activeCell="A3" sqref="A3"/>
    </sheetView>
  </sheetViews>
  <sheetFormatPr baseColWidth="10" defaultColWidth="13.33203125" defaultRowHeight="12.75" x14ac:dyDescent="0.2"/>
  <cols>
    <col min="1" max="16384" width="13.33203125" style="66"/>
  </cols>
  <sheetData>
    <row r="1" spans="1:9" x14ac:dyDescent="0.2">
      <c r="A1" s="21" t="s">
        <v>34</v>
      </c>
      <c r="B1" s="19"/>
      <c r="C1" s="21" t="s">
        <v>87</v>
      </c>
      <c r="D1" s="19"/>
      <c r="E1" s="21" t="s">
        <v>47</v>
      </c>
      <c r="F1" s="19"/>
    </row>
    <row r="3" spans="1:9" x14ac:dyDescent="0.2">
      <c r="A3" s="15" t="s">
        <v>444</v>
      </c>
      <c r="B3" s="15"/>
      <c r="C3" s="15"/>
      <c r="D3" s="15"/>
      <c r="E3" s="15"/>
      <c r="F3" s="15"/>
      <c r="G3" s="15"/>
      <c r="H3" s="15"/>
      <c r="I3" s="15"/>
    </row>
    <row r="5" spans="1:9" x14ac:dyDescent="0.2">
      <c r="A5" s="23" t="str">
        <f>Índex!B45</f>
        <v>Gràfic A1</v>
      </c>
      <c r="B5" s="23" t="str">
        <f>Índex!A8</f>
        <v>3r trimestre 2020</v>
      </c>
    </row>
    <row r="6" spans="1:9" x14ac:dyDescent="0.2">
      <c r="A6" s="23" t="str">
        <f>Índex!C45</f>
        <v>Taxa d'atur registral per sexe i grups d'edat. Baix Llobregat</v>
      </c>
      <c r="B6" s="19"/>
    </row>
    <row r="7" spans="1:9" x14ac:dyDescent="0.2">
      <c r="A7" s="23"/>
      <c r="B7" s="19"/>
    </row>
    <row r="9" spans="1:9" x14ac:dyDescent="0.2">
      <c r="H9" s="67"/>
    </row>
    <row r="32" spans="1:1" x14ac:dyDescent="0.2">
      <c r="A32" s="43" t="s">
        <v>364</v>
      </c>
    </row>
    <row r="33" spans="1:13" x14ac:dyDescent="0.2">
      <c r="F33" s="200"/>
      <c r="G33" s="201"/>
      <c r="H33" s="201"/>
      <c r="I33" s="109"/>
      <c r="J33" s="110"/>
      <c r="K33" s="110"/>
    </row>
    <row r="34" spans="1:13" s="70" customFormat="1" x14ac:dyDescent="0.2">
      <c r="B34" s="73"/>
      <c r="C34" s="73"/>
      <c r="F34" s="73"/>
      <c r="G34" s="73"/>
      <c r="H34" s="73"/>
      <c r="I34" s="74"/>
      <c r="J34" s="74"/>
      <c r="K34" s="73"/>
      <c r="L34" s="105"/>
      <c r="M34" s="73"/>
    </row>
    <row r="35" spans="1:13" s="70" customFormat="1" x14ac:dyDescent="0.2">
      <c r="B35" s="73"/>
      <c r="C35" s="73"/>
      <c r="F35" s="73"/>
      <c r="G35" s="73"/>
      <c r="H35" s="73"/>
      <c r="I35" s="74" t="s">
        <v>411</v>
      </c>
      <c r="J35" s="74"/>
      <c r="K35" s="73"/>
      <c r="L35" s="105"/>
      <c r="M35" s="73"/>
    </row>
    <row r="36" spans="1:13" s="70" customFormat="1" x14ac:dyDescent="0.2">
      <c r="A36" s="68"/>
      <c r="B36" s="69"/>
      <c r="C36" s="69"/>
      <c r="D36" s="69"/>
      <c r="F36" s="202" t="s">
        <v>410</v>
      </c>
      <c r="G36" s="202"/>
      <c r="H36" s="202"/>
      <c r="I36" s="111" t="s">
        <v>387</v>
      </c>
      <c r="J36" s="111"/>
      <c r="K36" s="111"/>
    </row>
    <row r="37" spans="1:13" s="70" customFormat="1" ht="25.5" x14ac:dyDescent="0.2">
      <c r="A37" s="68" t="s">
        <v>267</v>
      </c>
      <c r="B37" s="69" t="s">
        <v>125</v>
      </c>
      <c r="C37" s="69" t="s">
        <v>124</v>
      </c>
      <c r="D37" s="69"/>
      <c r="E37" s="70" t="s">
        <v>263</v>
      </c>
      <c r="F37" s="70" t="s">
        <v>123</v>
      </c>
      <c r="G37" s="70" t="s">
        <v>124</v>
      </c>
      <c r="H37" s="70" t="s">
        <v>351</v>
      </c>
      <c r="I37" s="70" t="s">
        <v>125</v>
      </c>
      <c r="J37" s="70" t="s">
        <v>124</v>
      </c>
    </row>
    <row r="38" spans="1:13" s="70" customFormat="1" x14ac:dyDescent="0.2">
      <c r="A38" s="70" t="s">
        <v>130</v>
      </c>
      <c r="B38" s="71">
        <f>F38/I38*100</f>
        <v>14.741777563262772</v>
      </c>
      <c r="C38" s="71">
        <f>G38/J38*100</f>
        <v>14.606741573033707</v>
      </c>
      <c r="D38" s="71">
        <f>H38/K38*100</f>
        <v>14.678196147110334</v>
      </c>
      <c r="E38" s="70" t="s">
        <v>130</v>
      </c>
      <c r="F38" s="73">
        <v>2138</v>
      </c>
      <c r="G38" s="73">
        <v>1885</v>
      </c>
      <c r="H38" s="73">
        <f>SUM(F38:G38)</f>
        <v>4023</v>
      </c>
      <c r="I38" s="73">
        <v>14503</v>
      </c>
      <c r="J38" s="73">
        <v>12905</v>
      </c>
      <c r="K38" s="73">
        <f>SUM(I38:J38)</f>
        <v>27408</v>
      </c>
    </row>
    <row r="39" spans="1:13" s="70" customFormat="1" x14ac:dyDescent="0.2">
      <c r="A39" s="70" t="s">
        <v>131</v>
      </c>
      <c r="B39" s="71">
        <f>F39/I39*100</f>
        <v>10.19748269688143</v>
      </c>
      <c r="C39" s="71">
        <f>G39/J39*100</f>
        <v>12.651223349427656</v>
      </c>
      <c r="D39" s="71">
        <f t="shared" ref="D39:D42" si="0">H39/K39*100</f>
        <v>11.415187044839609</v>
      </c>
      <c r="E39" s="70" t="s">
        <v>131</v>
      </c>
      <c r="F39" s="73">
        <v>3816</v>
      </c>
      <c r="G39" s="73">
        <v>4664</v>
      </c>
      <c r="H39" s="73">
        <f t="shared" ref="H39:H42" si="1">SUM(F39:G39)</f>
        <v>8480</v>
      </c>
      <c r="I39" s="73">
        <v>37421</v>
      </c>
      <c r="J39" s="73">
        <v>36866</v>
      </c>
      <c r="K39" s="73">
        <f t="shared" ref="K39:K42" si="2">SUM(I39:J39)</f>
        <v>74287</v>
      </c>
    </row>
    <row r="40" spans="1:13" s="70" customFormat="1" x14ac:dyDescent="0.2">
      <c r="A40" s="70" t="s">
        <v>132</v>
      </c>
      <c r="B40" s="71">
        <f>F40/I40*100</f>
        <v>7.3685251413220829</v>
      </c>
      <c r="C40" s="71">
        <f t="shared" ref="C40:C41" si="3">G40/J40*100</f>
        <v>11.502543604651162</v>
      </c>
      <c r="D40" s="71">
        <f t="shared" si="0"/>
        <v>9.3348427629475363</v>
      </c>
      <c r="E40" s="70" t="s">
        <v>132</v>
      </c>
      <c r="F40" s="73">
        <v>4471</v>
      </c>
      <c r="G40" s="73">
        <v>6331</v>
      </c>
      <c r="H40" s="73">
        <f t="shared" si="1"/>
        <v>10802</v>
      </c>
      <c r="I40" s="73">
        <v>60677</v>
      </c>
      <c r="J40" s="73">
        <v>55040</v>
      </c>
      <c r="K40" s="73">
        <f t="shared" si="2"/>
        <v>115717</v>
      </c>
      <c r="L40" s="73"/>
    </row>
    <row r="41" spans="1:13" s="70" customFormat="1" x14ac:dyDescent="0.2">
      <c r="A41" s="70" t="s">
        <v>133</v>
      </c>
      <c r="B41" s="71">
        <f t="shared" ref="B41" si="4">F41/I41*100</f>
        <v>8.8546346858367322</v>
      </c>
      <c r="C41" s="71">
        <f t="shared" si="3"/>
        <v>12.368548177325257</v>
      </c>
      <c r="D41" s="71">
        <f t="shared" si="0"/>
        <v>10.547945205479452</v>
      </c>
      <c r="E41" s="70" t="s">
        <v>133</v>
      </c>
      <c r="F41" s="73">
        <v>5124</v>
      </c>
      <c r="G41" s="73">
        <v>6657</v>
      </c>
      <c r="H41" s="73">
        <f t="shared" si="1"/>
        <v>11781</v>
      </c>
      <c r="I41" s="73">
        <v>57868</v>
      </c>
      <c r="J41" s="73">
        <v>53822</v>
      </c>
      <c r="K41" s="73">
        <f t="shared" si="2"/>
        <v>111690</v>
      </c>
      <c r="L41" s="73"/>
    </row>
    <row r="42" spans="1:13" s="70" customFormat="1" x14ac:dyDescent="0.2">
      <c r="A42" s="70" t="s">
        <v>134</v>
      </c>
      <c r="B42" s="71">
        <f>F42/I42*100</f>
        <v>15.449642467579688</v>
      </c>
      <c r="C42" s="71">
        <f>G42/J42*100</f>
        <v>24.430275866422573</v>
      </c>
      <c r="D42" s="71">
        <f t="shared" si="0"/>
        <v>19.848189716476515</v>
      </c>
      <c r="E42" s="70" t="s">
        <v>134</v>
      </c>
      <c r="F42" s="73">
        <v>5099</v>
      </c>
      <c r="G42" s="73">
        <v>7740</v>
      </c>
      <c r="H42" s="73">
        <f t="shared" si="1"/>
        <v>12839</v>
      </c>
      <c r="I42" s="73">
        <v>33004</v>
      </c>
      <c r="J42" s="73">
        <v>31682</v>
      </c>
      <c r="K42" s="73">
        <f t="shared" si="2"/>
        <v>64686</v>
      </c>
      <c r="L42" s="73"/>
    </row>
    <row r="43" spans="1:13" s="70" customFormat="1" x14ac:dyDescent="0.2">
      <c r="A43" s="68"/>
      <c r="B43" s="69"/>
      <c r="C43" s="69"/>
      <c r="D43" s="69"/>
      <c r="F43" s="73">
        <v>20648</v>
      </c>
      <c r="G43" s="73">
        <v>27277</v>
      </c>
      <c r="H43" s="73">
        <f>SUM(H38:H42)</f>
        <v>47925</v>
      </c>
      <c r="I43" s="73">
        <f>SUM(I38:I42)</f>
        <v>203473</v>
      </c>
      <c r="J43" s="73">
        <f>SUM(J38:J42)</f>
        <v>190315</v>
      </c>
      <c r="K43" s="73">
        <f>SUM(K38:K42)</f>
        <v>393788</v>
      </c>
      <c r="L43" s="73"/>
    </row>
    <row r="44" spans="1:13" s="70" customFormat="1" x14ac:dyDescent="0.2">
      <c r="B44" s="73"/>
      <c r="C44" s="73"/>
      <c r="D44" s="73"/>
      <c r="F44" s="73"/>
      <c r="G44" s="73"/>
      <c r="K44" s="73"/>
      <c r="L44" s="73"/>
    </row>
    <row r="45" spans="1:13" x14ac:dyDescent="0.2">
      <c r="B45" s="76"/>
      <c r="C45" s="76"/>
      <c r="D45" s="76"/>
      <c r="F45" s="76"/>
      <c r="G45" s="76"/>
      <c r="K45" s="76"/>
    </row>
    <row r="46" spans="1:13" x14ac:dyDescent="0.2">
      <c r="B46" s="76"/>
      <c r="C46" s="76"/>
      <c r="D46" s="76"/>
      <c r="F46" s="76"/>
      <c r="G46" s="76"/>
      <c r="K46" s="76"/>
    </row>
    <row r="47" spans="1:13" x14ac:dyDescent="0.2">
      <c r="B47" s="76"/>
      <c r="C47" s="76"/>
      <c r="D47" s="76"/>
    </row>
    <row r="48" spans="1:13" x14ac:dyDescent="0.2">
      <c r="B48" s="76"/>
      <c r="C48" s="76"/>
      <c r="D48" s="76"/>
    </row>
    <row r="51" spans="6:6" x14ac:dyDescent="0.2">
      <c r="F51" s="76"/>
    </row>
    <row r="57" spans="6:6" x14ac:dyDescent="0.2">
      <c r="F57" s="76"/>
    </row>
    <row r="62" spans="6:6" x14ac:dyDescent="0.2">
      <c r="F62" s="76"/>
    </row>
  </sheetData>
  <mergeCells count="2">
    <mergeCell ref="F33:H33"/>
    <mergeCell ref="F36:H36"/>
  </mergeCells>
  <phoneticPr fontId="12" type="noConversion"/>
  <hyperlinks>
    <hyperlink ref="A1" location="Índex!A1" display="TORNAR A L'ÍNDEX" xr:uid="{00000000-0004-0000-1300-000000000000}"/>
    <hyperlink ref="C1" location="TaulaA1!A1" display="TAULA ANTERIOR" xr:uid="{00000000-0004-0000-1300-000001000000}"/>
    <hyperlink ref="E1" location="GràficA2!A1" display="TAULA SEGÜENT" xr:uid="{00000000-0004-0000-13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7"/>
  <dimension ref="A1:I72"/>
  <sheetViews>
    <sheetView zoomScaleNormal="100" workbookViewId="0">
      <selection activeCell="A3" sqref="A3"/>
    </sheetView>
  </sheetViews>
  <sheetFormatPr baseColWidth="10" defaultColWidth="13.33203125" defaultRowHeight="12.75" x14ac:dyDescent="0.2"/>
  <cols>
    <col min="1" max="16384" width="13.33203125" style="66"/>
  </cols>
  <sheetData>
    <row r="1" spans="1:9" x14ac:dyDescent="0.2">
      <c r="A1" s="21" t="s">
        <v>34</v>
      </c>
      <c r="B1" s="19"/>
      <c r="C1" s="21" t="s">
        <v>87</v>
      </c>
      <c r="D1" s="19"/>
      <c r="E1" s="21" t="s">
        <v>47</v>
      </c>
      <c r="F1" s="19"/>
    </row>
    <row r="3" spans="1:9" x14ac:dyDescent="0.2">
      <c r="A3" s="15" t="s">
        <v>444</v>
      </c>
      <c r="B3" s="15"/>
      <c r="C3" s="15"/>
      <c r="D3" s="15"/>
      <c r="E3" s="15"/>
      <c r="F3" s="15"/>
      <c r="G3" s="15"/>
      <c r="H3" s="15"/>
      <c r="I3" s="15"/>
    </row>
    <row r="5" spans="1:9" x14ac:dyDescent="0.2">
      <c r="A5" s="23" t="str">
        <f>Índex!B46</f>
        <v>Gràfic A2</v>
      </c>
      <c r="B5" s="23" t="str">
        <f>Índex!A8</f>
        <v>3r trimestre 2020</v>
      </c>
    </row>
    <row r="6" spans="1:9" x14ac:dyDescent="0.2">
      <c r="A6" s="23" t="str">
        <f>Índex!C46</f>
        <v>Variació trimestral de l'atur registrat per sexe i grups d'edat. Baix Llobregat</v>
      </c>
      <c r="B6" s="19"/>
    </row>
    <row r="7" spans="1:9" x14ac:dyDescent="0.2">
      <c r="A7" s="23"/>
      <c r="B7" s="19"/>
    </row>
    <row r="9" spans="1:9" x14ac:dyDescent="0.2">
      <c r="H9" s="67"/>
    </row>
    <row r="32" spans="1:1" x14ac:dyDescent="0.2">
      <c r="A32" s="43" t="s">
        <v>364</v>
      </c>
    </row>
    <row r="34" spans="1:9" ht="25.5" x14ac:dyDescent="0.2">
      <c r="A34" s="68" t="s">
        <v>267</v>
      </c>
      <c r="B34" s="69" t="s">
        <v>125</v>
      </c>
      <c r="C34" s="69" t="s">
        <v>124</v>
      </c>
      <c r="D34" s="69"/>
      <c r="E34" s="70"/>
      <c r="F34" s="70"/>
      <c r="G34" s="70"/>
      <c r="H34" s="70"/>
    </row>
    <row r="35" spans="1:9" x14ac:dyDescent="0.2">
      <c r="A35" s="70" t="s">
        <v>130</v>
      </c>
      <c r="B35" s="71">
        <f>(B42-B49)/B49*100</f>
        <v>-2.7297543221110101</v>
      </c>
      <c r="C35" s="71">
        <f t="shared" ref="B35:C39" si="0">(C42-C49)/C49*100</f>
        <v>-4.3632673769660073</v>
      </c>
      <c r="D35" s="74"/>
      <c r="E35" s="70"/>
      <c r="F35" s="70"/>
      <c r="G35" s="70"/>
      <c r="H35" s="70"/>
    </row>
    <row r="36" spans="1:9" x14ac:dyDescent="0.2">
      <c r="A36" s="70" t="s">
        <v>131</v>
      </c>
      <c r="B36" s="71">
        <f t="shared" si="0"/>
        <v>-9.0345649582836707</v>
      </c>
      <c r="C36" s="71">
        <f t="shared" si="0"/>
        <v>-8.7279843444227012</v>
      </c>
      <c r="D36" s="74"/>
      <c r="E36" s="70"/>
      <c r="F36" s="70"/>
      <c r="G36" s="70"/>
      <c r="H36" s="70"/>
    </row>
    <row r="37" spans="1:9" x14ac:dyDescent="0.2">
      <c r="A37" s="70" t="s">
        <v>132</v>
      </c>
      <c r="B37" s="71">
        <f>(B44-B51)/B51*100</f>
        <v>-6.346878927524088</v>
      </c>
      <c r="C37" s="71">
        <f>(C44-C51)/C51*100</f>
        <v>-1.3094310210444271</v>
      </c>
      <c r="D37" s="74"/>
      <c r="E37" s="70"/>
      <c r="F37" s="70"/>
      <c r="G37" s="70"/>
      <c r="H37" s="70"/>
    </row>
    <row r="38" spans="1:9" x14ac:dyDescent="0.2">
      <c r="A38" s="70" t="s">
        <v>133</v>
      </c>
      <c r="B38" s="71">
        <f t="shared" si="0"/>
        <v>-3.4482758620689653</v>
      </c>
      <c r="C38" s="71">
        <f t="shared" si="0"/>
        <v>-0.41884816753926707</v>
      </c>
      <c r="D38" s="74"/>
      <c r="E38" s="70"/>
      <c r="F38" s="70"/>
      <c r="G38" s="72"/>
      <c r="H38" s="70"/>
    </row>
    <row r="39" spans="1:9" x14ac:dyDescent="0.2">
      <c r="A39" s="70" t="s">
        <v>134</v>
      </c>
      <c r="B39" s="71">
        <f t="shared" si="0"/>
        <v>0.35426097224955716</v>
      </c>
      <c r="C39" s="71">
        <f t="shared" si="0"/>
        <v>0.76812914985027991</v>
      </c>
      <c r="D39" s="74"/>
      <c r="E39" s="70"/>
      <c r="F39" s="70"/>
      <c r="G39" s="70"/>
      <c r="H39" s="70"/>
    </row>
    <row r="40" spans="1:9" x14ac:dyDescent="0.2">
      <c r="A40" s="70"/>
      <c r="B40" s="73"/>
      <c r="C40" s="73"/>
      <c r="D40" s="70"/>
      <c r="E40" s="70"/>
      <c r="F40" s="70"/>
      <c r="G40" s="70"/>
      <c r="H40" s="70"/>
    </row>
    <row r="41" spans="1:9" ht="25.5" x14ac:dyDescent="0.2">
      <c r="A41" s="68" t="s">
        <v>114</v>
      </c>
      <c r="B41" s="69" t="s">
        <v>125</v>
      </c>
      <c r="C41" s="69" t="s">
        <v>124</v>
      </c>
      <c r="D41" s="69" t="s">
        <v>129</v>
      </c>
      <c r="E41" s="70"/>
      <c r="F41" s="70"/>
      <c r="G41" s="70"/>
      <c r="H41" s="70"/>
    </row>
    <row r="42" spans="1:9" x14ac:dyDescent="0.2">
      <c r="A42" s="70" t="s">
        <v>130</v>
      </c>
      <c r="B42" s="73">
        <v>2138</v>
      </c>
      <c r="C42" s="73">
        <v>1885</v>
      </c>
      <c r="D42" s="73">
        <f>B42+C42</f>
        <v>4023</v>
      </c>
      <c r="E42" s="73"/>
      <c r="F42" s="70"/>
      <c r="G42" s="70"/>
      <c r="H42" s="70"/>
    </row>
    <row r="43" spans="1:9" ht="12.75" customHeight="1" x14ac:dyDescent="0.2">
      <c r="A43" s="70" t="s">
        <v>131</v>
      </c>
      <c r="B43" s="73">
        <v>3816</v>
      </c>
      <c r="C43" s="73">
        <v>4664</v>
      </c>
      <c r="D43" s="73">
        <f t="shared" ref="D43:D46" si="1">B43+C43</f>
        <v>8480</v>
      </c>
      <c r="E43" s="73"/>
      <c r="F43" s="70"/>
      <c r="G43" s="70"/>
      <c r="H43" s="70"/>
    </row>
    <row r="44" spans="1:9" x14ac:dyDescent="0.2">
      <c r="A44" s="70" t="s">
        <v>132</v>
      </c>
      <c r="B44" s="73">
        <v>4471</v>
      </c>
      <c r="C44" s="73">
        <v>6331</v>
      </c>
      <c r="D44" s="73">
        <f t="shared" si="1"/>
        <v>10802</v>
      </c>
      <c r="E44" s="73"/>
      <c r="F44" s="70"/>
      <c r="G44" s="70"/>
      <c r="H44" s="70"/>
    </row>
    <row r="45" spans="1:9" x14ac:dyDescent="0.2">
      <c r="A45" s="70" t="s">
        <v>133</v>
      </c>
      <c r="B45" s="73">
        <v>5124</v>
      </c>
      <c r="C45" s="73">
        <v>6657</v>
      </c>
      <c r="D45" s="73">
        <f t="shared" si="1"/>
        <v>11781</v>
      </c>
      <c r="E45" s="73"/>
      <c r="F45" s="70"/>
      <c r="G45" s="70"/>
      <c r="H45" s="70"/>
    </row>
    <row r="46" spans="1:9" x14ac:dyDescent="0.2">
      <c r="A46" s="70" t="s">
        <v>134</v>
      </c>
      <c r="B46" s="73">
        <v>5099</v>
      </c>
      <c r="C46" s="73">
        <v>7740</v>
      </c>
      <c r="D46" s="73">
        <f t="shared" si="1"/>
        <v>12839</v>
      </c>
      <c r="E46" s="73"/>
      <c r="F46" s="70"/>
      <c r="G46" s="70"/>
      <c r="H46" s="70"/>
    </row>
    <row r="47" spans="1:9" x14ac:dyDescent="0.2">
      <c r="A47" s="70"/>
      <c r="B47" s="73">
        <v>20648</v>
      </c>
      <c r="C47" s="73">
        <v>27277</v>
      </c>
      <c r="D47" s="73">
        <f>SUM(D42:D46)</f>
        <v>47925</v>
      </c>
      <c r="E47" s="70"/>
      <c r="F47" s="70"/>
      <c r="G47" s="70"/>
      <c r="H47" s="70"/>
    </row>
    <row r="48" spans="1:9" ht="25.5" x14ac:dyDescent="0.2">
      <c r="A48" s="68" t="s">
        <v>41</v>
      </c>
      <c r="B48" s="69" t="s">
        <v>125</v>
      </c>
      <c r="C48" s="69" t="s">
        <v>124</v>
      </c>
      <c r="D48" s="69" t="s">
        <v>129</v>
      </c>
      <c r="E48" s="70"/>
      <c r="F48" s="70"/>
      <c r="G48" s="70"/>
      <c r="H48" s="70"/>
      <c r="I48" s="76"/>
    </row>
    <row r="49" spans="1:9" x14ac:dyDescent="0.2">
      <c r="A49" s="70" t="s">
        <v>130</v>
      </c>
      <c r="B49" s="73">
        <v>2198</v>
      </c>
      <c r="C49" s="73">
        <v>1971</v>
      </c>
      <c r="D49" s="73">
        <v>4169</v>
      </c>
      <c r="E49" s="73"/>
      <c r="F49" s="70"/>
      <c r="G49" s="70"/>
      <c r="H49" s="70"/>
      <c r="I49" s="76"/>
    </row>
    <row r="50" spans="1:9" x14ac:dyDescent="0.2">
      <c r="A50" s="70" t="s">
        <v>131</v>
      </c>
      <c r="B50" s="73">
        <v>4195</v>
      </c>
      <c r="C50" s="73">
        <v>5110</v>
      </c>
      <c r="D50" s="73">
        <v>9305</v>
      </c>
      <c r="E50" s="70"/>
      <c r="F50" s="70"/>
      <c r="G50" s="70"/>
      <c r="H50" s="70"/>
      <c r="I50" s="76"/>
    </row>
    <row r="51" spans="1:9" x14ac:dyDescent="0.2">
      <c r="A51" s="70" t="s">
        <v>132</v>
      </c>
      <c r="B51" s="73">
        <v>4774</v>
      </c>
      <c r="C51" s="73">
        <v>6415</v>
      </c>
      <c r="D51" s="73">
        <v>11189</v>
      </c>
      <c r="E51" s="70"/>
      <c r="F51" s="70"/>
      <c r="G51" s="70"/>
      <c r="H51" s="70"/>
      <c r="I51" s="76"/>
    </row>
    <row r="52" spans="1:9" x14ac:dyDescent="0.2">
      <c r="A52" s="70" t="s">
        <v>133</v>
      </c>
      <c r="B52" s="73">
        <v>5307</v>
      </c>
      <c r="C52" s="73">
        <v>6685</v>
      </c>
      <c r="D52" s="73">
        <v>11992</v>
      </c>
      <c r="E52" s="70"/>
      <c r="F52" s="70"/>
      <c r="G52" s="73"/>
      <c r="H52" s="70"/>
      <c r="I52" s="76"/>
    </row>
    <row r="53" spans="1:9" x14ac:dyDescent="0.2">
      <c r="A53" s="70" t="s">
        <v>134</v>
      </c>
      <c r="B53" s="73">
        <v>5081</v>
      </c>
      <c r="C53" s="73">
        <v>7681</v>
      </c>
      <c r="D53" s="73">
        <v>12762</v>
      </c>
      <c r="E53" s="70"/>
      <c r="F53" s="70"/>
      <c r="G53" s="70"/>
      <c r="H53" s="70"/>
    </row>
    <row r="54" spans="1:9" x14ac:dyDescent="0.2">
      <c r="A54" s="70"/>
      <c r="B54" s="73">
        <v>21555</v>
      </c>
      <c r="C54" s="73">
        <v>27862</v>
      </c>
      <c r="D54" s="73">
        <v>49417</v>
      </c>
      <c r="E54" s="70"/>
      <c r="F54" s="70"/>
      <c r="G54" s="70"/>
      <c r="H54" s="70"/>
    </row>
    <row r="55" spans="1:9" x14ac:dyDescent="0.2">
      <c r="A55" s="70"/>
      <c r="B55" s="73"/>
      <c r="C55" s="73"/>
      <c r="D55" s="70"/>
      <c r="E55" s="70"/>
      <c r="F55" s="70"/>
      <c r="G55" s="70"/>
      <c r="H55" s="70"/>
    </row>
    <row r="56" spans="1:9" x14ac:dyDescent="0.2">
      <c r="A56" s="70"/>
      <c r="B56" s="73"/>
      <c r="C56" s="73"/>
      <c r="D56" s="73"/>
      <c r="E56" s="70"/>
      <c r="F56" s="70"/>
      <c r="G56" s="70"/>
      <c r="H56" s="70"/>
    </row>
    <row r="57" spans="1:9" x14ac:dyDescent="0.2">
      <c r="A57" s="70"/>
      <c r="B57" s="70"/>
      <c r="C57" s="73"/>
      <c r="D57" s="70"/>
      <c r="E57" s="70"/>
      <c r="F57" s="70"/>
      <c r="G57" s="70"/>
      <c r="H57" s="70"/>
    </row>
    <row r="58" spans="1:9" x14ac:dyDescent="0.2">
      <c r="A58" s="70"/>
      <c r="B58" s="70"/>
      <c r="C58" s="73"/>
      <c r="D58" s="70"/>
      <c r="E58" s="70"/>
      <c r="F58" s="70"/>
      <c r="G58" s="70"/>
      <c r="H58" s="70"/>
    </row>
    <row r="59" spans="1:9" x14ac:dyDescent="0.2">
      <c r="A59" s="70"/>
      <c r="B59" s="70"/>
      <c r="C59" s="73"/>
      <c r="D59" s="70"/>
      <c r="E59" s="70"/>
      <c r="F59" s="70"/>
      <c r="G59" s="70"/>
      <c r="H59" s="70"/>
    </row>
    <row r="60" spans="1:9" x14ac:dyDescent="0.2">
      <c r="A60" s="70"/>
      <c r="B60" s="70"/>
      <c r="C60" s="73"/>
      <c r="D60" s="70"/>
      <c r="E60" s="70"/>
      <c r="F60" s="70"/>
      <c r="G60" s="70"/>
      <c r="H60" s="70"/>
    </row>
    <row r="61" spans="1:9" x14ac:dyDescent="0.2">
      <c r="A61" s="70"/>
      <c r="B61" s="70"/>
      <c r="C61" s="70"/>
      <c r="D61" s="70"/>
      <c r="E61" s="70"/>
      <c r="F61" s="70"/>
      <c r="G61" s="70"/>
      <c r="H61" s="70"/>
    </row>
    <row r="62" spans="1:9" x14ac:dyDescent="0.2">
      <c r="A62" s="70"/>
      <c r="B62" s="70"/>
      <c r="C62" s="70"/>
      <c r="D62" s="70"/>
      <c r="E62" s="70"/>
      <c r="F62" s="70"/>
      <c r="G62" s="70"/>
      <c r="H62" s="70"/>
    </row>
    <row r="63" spans="1:9" x14ac:dyDescent="0.2">
      <c r="A63" s="70"/>
      <c r="B63" s="70"/>
      <c r="C63" s="70"/>
      <c r="D63" s="70"/>
      <c r="E63" s="70"/>
      <c r="F63" s="70"/>
      <c r="G63" s="70"/>
      <c r="H63" s="70"/>
    </row>
    <row r="64" spans="1:9" x14ac:dyDescent="0.2">
      <c r="A64" s="70"/>
      <c r="B64" s="70"/>
      <c r="C64" s="70"/>
      <c r="D64" s="70"/>
      <c r="E64" s="70"/>
      <c r="F64" s="70"/>
      <c r="G64" s="70"/>
      <c r="H64" s="70"/>
    </row>
    <row r="65" spans="1:8" x14ac:dyDescent="0.2">
      <c r="A65" s="70"/>
      <c r="B65" s="70"/>
      <c r="C65" s="70"/>
      <c r="D65" s="70"/>
      <c r="E65" s="70"/>
      <c r="F65" s="70"/>
      <c r="G65" s="70"/>
      <c r="H65" s="70"/>
    </row>
    <row r="66" spans="1:8" x14ac:dyDescent="0.2">
      <c r="A66" s="70"/>
      <c r="B66" s="70"/>
      <c r="C66" s="70"/>
      <c r="D66" s="70"/>
      <c r="E66" s="70"/>
      <c r="F66" s="70"/>
      <c r="G66" s="70"/>
      <c r="H66" s="70"/>
    </row>
    <row r="67" spans="1:8" x14ac:dyDescent="0.2">
      <c r="A67" s="70"/>
      <c r="B67" s="70"/>
      <c r="C67" s="70"/>
      <c r="D67" s="70"/>
      <c r="E67" s="70"/>
      <c r="F67" s="70"/>
      <c r="G67" s="70"/>
      <c r="H67" s="70"/>
    </row>
    <row r="68" spans="1:8" x14ac:dyDescent="0.2">
      <c r="A68" s="70"/>
      <c r="B68" s="70"/>
      <c r="C68" s="70"/>
      <c r="D68" s="70"/>
      <c r="E68" s="70"/>
      <c r="F68" s="70"/>
      <c r="G68" s="70"/>
      <c r="H68" s="70"/>
    </row>
    <row r="69" spans="1:8" x14ac:dyDescent="0.2">
      <c r="A69" s="70"/>
      <c r="B69" s="70"/>
      <c r="C69" s="70"/>
      <c r="D69" s="70"/>
      <c r="E69" s="70"/>
      <c r="F69" s="70"/>
      <c r="G69" s="70"/>
      <c r="H69" s="70"/>
    </row>
    <row r="70" spans="1:8" x14ac:dyDescent="0.2">
      <c r="A70" s="70"/>
      <c r="B70" s="70"/>
      <c r="C70" s="70"/>
      <c r="D70" s="70"/>
      <c r="E70" s="70"/>
      <c r="F70" s="70"/>
      <c r="G70" s="70"/>
      <c r="H70" s="70"/>
    </row>
    <row r="71" spans="1:8" x14ac:dyDescent="0.2">
      <c r="A71" s="70"/>
      <c r="B71" s="70"/>
      <c r="C71" s="70"/>
      <c r="D71" s="70"/>
      <c r="E71" s="70"/>
      <c r="F71" s="70"/>
      <c r="G71" s="70"/>
      <c r="H71" s="70"/>
    </row>
    <row r="72" spans="1:8" x14ac:dyDescent="0.2">
      <c r="A72" s="70"/>
      <c r="B72" s="70"/>
      <c r="C72" s="70"/>
      <c r="D72" s="70"/>
      <c r="E72" s="70"/>
      <c r="F72" s="70"/>
      <c r="G72" s="70"/>
      <c r="H72" s="70"/>
    </row>
  </sheetData>
  <phoneticPr fontId="12" type="noConversion"/>
  <hyperlinks>
    <hyperlink ref="A1" location="Índex!A1" display="TORNAR A L'ÍNDEX" xr:uid="{00000000-0004-0000-1400-000000000000}"/>
    <hyperlink ref="C1" location="GràficA1!A1" display="TAULA ANTERIOR" xr:uid="{00000000-0004-0000-1400-000001000000}"/>
    <hyperlink ref="E1" location="GràficA3!A1" display="TAULA SEGÜENT" xr:uid="{00000000-0004-0000-14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18"/>
  <dimension ref="A1:N58"/>
  <sheetViews>
    <sheetView zoomScaleNormal="100" workbookViewId="0">
      <selection activeCell="A3" sqref="A3"/>
    </sheetView>
  </sheetViews>
  <sheetFormatPr baseColWidth="10" defaultColWidth="13.33203125" defaultRowHeight="12.75" x14ac:dyDescent="0.2"/>
  <cols>
    <col min="1" max="16384" width="13.33203125" style="66"/>
  </cols>
  <sheetData>
    <row r="1" spans="1:9" x14ac:dyDescent="0.2">
      <c r="A1" s="21" t="s">
        <v>34</v>
      </c>
      <c r="B1" s="19"/>
      <c r="C1" s="21" t="s">
        <v>87</v>
      </c>
      <c r="D1" s="19"/>
      <c r="E1" s="21" t="s">
        <v>47</v>
      </c>
      <c r="F1" s="19"/>
    </row>
    <row r="3" spans="1:9" x14ac:dyDescent="0.2">
      <c r="A3" s="15" t="s">
        <v>444</v>
      </c>
      <c r="B3" s="15"/>
      <c r="C3" s="15"/>
      <c r="D3" s="15"/>
      <c r="E3" s="15"/>
      <c r="F3" s="15"/>
      <c r="G3" s="15"/>
      <c r="H3" s="15"/>
      <c r="I3" s="15"/>
    </row>
    <row r="5" spans="1:9" x14ac:dyDescent="0.2">
      <c r="A5" s="23" t="str">
        <f>Índex!B47</f>
        <v>Gràfic A3</v>
      </c>
      <c r="B5" s="23" t="str">
        <f>Índex!A8</f>
        <v>3r trimestre 2020</v>
      </c>
    </row>
    <row r="6" spans="1:9" x14ac:dyDescent="0.2">
      <c r="A6" s="23" t="str">
        <f>Índex!C47</f>
        <v>Variació anual de l'atur registrat per sexe i grups d'edat. Baix Llobregat</v>
      </c>
      <c r="B6" s="19"/>
    </row>
    <row r="7" spans="1:9" x14ac:dyDescent="0.2">
      <c r="A7" s="23"/>
      <c r="B7" s="19"/>
    </row>
    <row r="9" spans="1:9" x14ac:dyDescent="0.2">
      <c r="H9" s="67"/>
    </row>
    <row r="32" spans="1:1" x14ac:dyDescent="0.2">
      <c r="A32" s="43" t="s">
        <v>364</v>
      </c>
    </row>
    <row r="34" spans="1:14" ht="25.5" x14ac:dyDescent="0.2">
      <c r="A34" s="68" t="s">
        <v>267</v>
      </c>
      <c r="B34" s="69" t="s">
        <v>125</v>
      </c>
      <c r="C34" s="69" t="s">
        <v>124</v>
      </c>
      <c r="D34" s="69"/>
      <c r="E34" s="70"/>
      <c r="F34" s="70"/>
      <c r="G34" s="70"/>
    </row>
    <row r="35" spans="1:14" x14ac:dyDescent="0.2">
      <c r="A35" s="70" t="s">
        <v>130</v>
      </c>
      <c r="B35" s="71">
        <f t="shared" ref="B35:C39" si="0">(B42-B49)/B49*100</f>
        <v>29.73300970873786</v>
      </c>
      <c r="C35" s="71">
        <f t="shared" si="0"/>
        <v>30</v>
      </c>
      <c r="D35" s="74"/>
      <c r="E35" s="70"/>
      <c r="F35" s="70"/>
      <c r="G35" s="70"/>
    </row>
    <row r="36" spans="1:14" x14ac:dyDescent="0.2">
      <c r="A36" s="70" t="s">
        <v>131</v>
      </c>
      <c r="B36" s="71">
        <f t="shared" si="0"/>
        <v>53.253012048192772</v>
      </c>
      <c r="C36" s="71">
        <f t="shared" si="0"/>
        <v>30.352152040245951</v>
      </c>
      <c r="D36" s="74"/>
      <c r="E36" s="70"/>
      <c r="F36" s="70"/>
      <c r="G36" s="70"/>
    </row>
    <row r="37" spans="1:14" x14ac:dyDescent="0.2">
      <c r="A37" s="70" t="s">
        <v>132</v>
      </c>
      <c r="B37" s="71">
        <f t="shared" si="0"/>
        <v>33.184390825141499</v>
      </c>
      <c r="C37" s="71">
        <f t="shared" si="0"/>
        <v>29.786797867978681</v>
      </c>
      <c r="D37" s="74"/>
      <c r="E37" s="70"/>
      <c r="F37" s="70"/>
      <c r="G37" s="70"/>
    </row>
    <row r="38" spans="1:14" x14ac:dyDescent="0.2">
      <c r="A38" s="70" t="s">
        <v>133</v>
      </c>
      <c r="B38" s="71">
        <f t="shared" si="0"/>
        <v>26.36251541307028</v>
      </c>
      <c r="C38" s="71">
        <f t="shared" si="0"/>
        <v>22.12438084755091</v>
      </c>
      <c r="D38" s="74"/>
      <c r="E38" s="70"/>
      <c r="F38" s="70"/>
      <c r="G38" s="72"/>
    </row>
    <row r="39" spans="1:14" x14ac:dyDescent="0.2">
      <c r="A39" s="70" t="s">
        <v>134</v>
      </c>
      <c r="B39" s="71">
        <f t="shared" si="0"/>
        <v>13.969602145730889</v>
      </c>
      <c r="C39" s="71">
        <f t="shared" si="0"/>
        <v>7.7844311377245514</v>
      </c>
      <c r="D39" s="74"/>
      <c r="E39" s="70"/>
      <c r="F39" s="70"/>
      <c r="G39" s="70"/>
    </row>
    <row r="40" spans="1:14" x14ac:dyDescent="0.2">
      <c r="A40" s="70"/>
      <c r="B40" s="73"/>
      <c r="C40" s="73"/>
      <c r="D40" s="70"/>
      <c r="E40" s="70"/>
      <c r="F40" s="70"/>
      <c r="G40" s="70"/>
    </row>
    <row r="41" spans="1:14" ht="25.5" x14ac:dyDescent="0.2">
      <c r="A41" s="68" t="s">
        <v>114</v>
      </c>
      <c r="B41" s="69" t="s">
        <v>125</v>
      </c>
      <c r="C41" s="69" t="s">
        <v>124</v>
      </c>
      <c r="D41" s="69" t="s">
        <v>129</v>
      </c>
      <c r="E41" s="70"/>
      <c r="F41" s="70"/>
      <c r="G41" s="70"/>
    </row>
    <row r="42" spans="1:14" x14ac:dyDescent="0.2">
      <c r="A42" s="70" t="s">
        <v>130</v>
      </c>
      <c r="B42" s="73">
        <v>2138</v>
      </c>
      <c r="C42" s="73">
        <v>1885</v>
      </c>
      <c r="D42" s="73">
        <v>4023</v>
      </c>
      <c r="E42" s="73"/>
      <c r="F42" s="70"/>
      <c r="G42" s="70"/>
    </row>
    <row r="43" spans="1:14" x14ac:dyDescent="0.2">
      <c r="A43" s="70" t="s">
        <v>131</v>
      </c>
      <c r="B43" s="73">
        <v>3816</v>
      </c>
      <c r="C43" s="73">
        <v>4664</v>
      </c>
      <c r="D43" s="73">
        <v>8480</v>
      </c>
      <c r="E43" s="73"/>
      <c r="F43" s="70"/>
      <c r="G43" s="70"/>
    </row>
    <row r="44" spans="1:14" x14ac:dyDescent="0.2">
      <c r="A44" s="70" t="s">
        <v>132</v>
      </c>
      <c r="B44" s="73">
        <v>4471</v>
      </c>
      <c r="C44" s="73">
        <v>6331</v>
      </c>
      <c r="D44" s="73">
        <v>10802</v>
      </c>
      <c r="E44" s="73"/>
      <c r="F44" s="70"/>
      <c r="G44" s="73"/>
      <c r="H44" s="76"/>
    </row>
    <row r="45" spans="1:14" x14ac:dyDescent="0.2">
      <c r="A45" s="70" t="s">
        <v>133</v>
      </c>
      <c r="B45" s="73">
        <v>5124</v>
      </c>
      <c r="C45" s="73">
        <v>6657</v>
      </c>
      <c r="D45" s="73">
        <v>11781</v>
      </c>
      <c r="E45" s="73"/>
      <c r="F45" s="70"/>
      <c r="G45" s="73"/>
      <c r="H45" s="76"/>
      <c r="L45" s="76"/>
      <c r="M45" s="76"/>
      <c r="N45" s="76"/>
    </row>
    <row r="46" spans="1:14" x14ac:dyDescent="0.2">
      <c r="A46" s="70" t="s">
        <v>134</v>
      </c>
      <c r="B46" s="73">
        <v>5099</v>
      </c>
      <c r="C46" s="73">
        <v>7740</v>
      </c>
      <c r="D46" s="73">
        <v>12839</v>
      </c>
      <c r="E46" s="73"/>
      <c r="F46" s="70"/>
      <c r="G46" s="70"/>
    </row>
    <row r="47" spans="1:14" x14ac:dyDescent="0.2">
      <c r="A47" s="70"/>
      <c r="B47" s="73">
        <v>20648</v>
      </c>
      <c r="C47" s="73">
        <v>27277</v>
      </c>
      <c r="D47" s="73">
        <v>47925</v>
      </c>
      <c r="E47" s="70"/>
      <c r="F47" s="70"/>
      <c r="G47" s="70"/>
    </row>
    <row r="48" spans="1:14" ht="38.25" x14ac:dyDescent="0.2">
      <c r="A48" s="68" t="s">
        <v>254</v>
      </c>
      <c r="B48" s="69" t="s">
        <v>125</v>
      </c>
      <c r="C48" s="69" t="s">
        <v>124</v>
      </c>
      <c r="D48" s="69" t="s">
        <v>129</v>
      </c>
      <c r="E48" s="70"/>
      <c r="F48" s="70"/>
      <c r="G48" s="70"/>
    </row>
    <row r="49" spans="1:7" x14ac:dyDescent="0.2">
      <c r="A49" s="70" t="s">
        <v>130</v>
      </c>
      <c r="B49" s="73">
        <v>1648</v>
      </c>
      <c r="C49" s="73">
        <v>1450</v>
      </c>
      <c r="D49" s="73">
        <f>B49+C49</f>
        <v>3098</v>
      </c>
      <c r="E49" s="73"/>
      <c r="F49" s="70"/>
      <c r="G49" s="70"/>
    </row>
    <row r="50" spans="1:7" x14ac:dyDescent="0.2">
      <c r="A50" s="70" t="s">
        <v>131</v>
      </c>
      <c r="B50" s="73">
        <v>2490</v>
      </c>
      <c r="C50" s="73">
        <v>3578</v>
      </c>
      <c r="D50" s="73">
        <f t="shared" ref="D50:D54" si="1">B50+C50</f>
        <v>6068</v>
      </c>
      <c r="E50" s="70"/>
      <c r="F50" s="70"/>
      <c r="G50" s="70"/>
    </row>
    <row r="51" spans="1:7" x14ac:dyDescent="0.2">
      <c r="A51" s="70" t="s">
        <v>132</v>
      </c>
      <c r="B51" s="73">
        <v>3357</v>
      </c>
      <c r="C51" s="73">
        <v>4878</v>
      </c>
      <c r="D51" s="73">
        <f t="shared" si="1"/>
        <v>8235</v>
      </c>
      <c r="E51" s="70"/>
      <c r="F51" s="70"/>
      <c r="G51" s="70"/>
    </row>
    <row r="52" spans="1:7" x14ac:dyDescent="0.2">
      <c r="A52" s="70" t="s">
        <v>133</v>
      </c>
      <c r="B52" s="73">
        <v>4055</v>
      </c>
      <c r="C52" s="73">
        <v>5451</v>
      </c>
      <c r="D52" s="73">
        <f t="shared" si="1"/>
        <v>9506</v>
      </c>
      <c r="E52" s="70"/>
      <c r="F52" s="70"/>
      <c r="G52" s="70"/>
    </row>
    <row r="53" spans="1:7" x14ac:dyDescent="0.2">
      <c r="A53" s="70" t="s">
        <v>134</v>
      </c>
      <c r="B53" s="73">
        <v>4474</v>
      </c>
      <c r="C53" s="73">
        <v>7181</v>
      </c>
      <c r="D53" s="73">
        <f t="shared" si="1"/>
        <v>11655</v>
      </c>
      <c r="E53" s="70"/>
      <c r="F53" s="70"/>
      <c r="G53" s="70"/>
    </row>
    <row r="54" spans="1:7" x14ac:dyDescent="0.2">
      <c r="A54" s="70"/>
      <c r="B54" s="73">
        <v>16024</v>
      </c>
      <c r="C54" s="73">
        <v>22538</v>
      </c>
      <c r="D54" s="73">
        <f t="shared" si="1"/>
        <v>38562</v>
      </c>
      <c r="E54" s="70"/>
      <c r="F54" s="70"/>
      <c r="G54" s="70"/>
    </row>
    <row r="55" spans="1:7" x14ac:dyDescent="0.2">
      <c r="A55" s="70"/>
      <c r="B55" s="73"/>
      <c r="C55" s="73"/>
      <c r="D55" s="70"/>
      <c r="E55" s="70"/>
      <c r="F55" s="70"/>
      <c r="G55" s="70"/>
    </row>
    <row r="56" spans="1:7" x14ac:dyDescent="0.2">
      <c r="A56" s="70"/>
      <c r="B56" s="70"/>
      <c r="C56" s="70"/>
      <c r="D56" s="70"/>
      <c r="E56" s="70"/>
      <c r="F56" s="70"/>
      <c r="G56" s="70"/>
    </row>
    <row r="57" spans="1:7" x14ac:dyDescent="0.2">
      <c r="A57" s="70"/>
      <c r="B57" s="70"/>
      <c r="C57" s="70"/>
      <c r="D57" s="70"/>
      <c r="E57" s="70"/>
      <c r="F57" s="70"/>
      <c r="G57" s="70"/>
    </row>
    <row r="58" spans="1:7" x14ac:dyDescent="0.2">
      <c r="A58" s="70"/>
      <c r="B58" s="70"/>
      <c r="C58" s="70"/>
      <c r="D58" s="70"/>
      <c r="E58" s="70"/>
      <c r="F58" s="70"/>
      <c r="G58" s="70"/>
    </row>
  </sheetData>
  <phoneticPr fontId="12" type="noConversion"/>
  <hyperlinks>
    <hyperlink ref="A1" location="Índex!A1" display="TORNAR A L'ÍNDEX" xr:uid="{00000000-0004-0000-1500-000000000000}"/>
    <hyperlink ref="C1" location="GràficA2!A1" display="TAULA ANTERIOR" xr:uid="{00000000-0004-0000-1500-000001000000}"/>
    <hyperlink ref="E1" location="TaulaA2!A1" display="TAULA SEGÜENT" xr:uid="{00000000-0004-0000-15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19"/>
  <dimension ref="A1:M56"/>
  <sheetViews>
    <sheetView topLeftCell="A4" zoomScaleNormal="100" workbookViewId="0">
      <selection activeCell="A3" sqref="A3"/>
    </sheetView>
  </sheetViews>
  <sheetFormatPr baseColWidth="10" defaultColWidth="12.83203125" defaultRowHeight="12.75" x14ac:dyDescent="0.2"/>
  <cols>
    <col min="1" max="1" width="27.83203125" style="19" customWidth="1"/>
    <col min="2" max="9" width="12.83203125" style="19" customWidth="1"/>
    <col min="10" max="10" width="21.5" style="19" customWidth="1"/>
    <col min="11" max="12" width="12.83203125" style="19" customWidth="1"/>
    <col min="13" max="13" width="12" style="19" customWidth="1"/>
    <col min="14" max="16384" width="12.83203125" style="19"/>
  </cols>
  <sheetData>
    <row r="1" spans="1:7" x14ac:dyDescent="0.2">
      <c r="A1" s="21" t="s">
        <v>34</v>
      </c>
      <c r="C1" s="21" t="s">
        <v>87</v>
      </c>
      <c r="E1" s="21" t="s">
        <v>47</v>
      </c>
    </row>
    <row r="2" spans="1:7" x14ac:dyDescent="0.2">
      <c r="A2" s="21"/>
    </row>
    <row r="3" spans="1:7" x14ac:dyDescent="0.2">
      <c r="A3" s="15" t="s">
        <v>444</v>
      </c>
      <c r="B3" s="15"/>
      <c r="C3" s="15"/>
      <c r="D3" s="15"/>
      <c r="E3" s="15"/>
      <c r="F3" s="15"/>
      <c r="G3" s="15"/>
    </row>
    <row r="4" spans="1:7" x14ac:dyDescent="0.2">
      <c r="A4" s="21"/>
    </row>
    <row r="5" spans="1:7" x14ac:dyDescent="0.2">
      <c r="A5" s="23" t="s">
        <v>187</v>
      </c>
      <c r="B5" s="23" t="s">
        <v>408</v>
      </c>
      <c r="C5" s="23"/>
    </row>
    <row r="6" spans="1:7" ht="13.5" thickBot="1" x14ac:dyDescent="0.25">
      <c r="A6" s="44" t="s">
        <v>5</v>
      </c>
      <c r="B6" s="40"/>
      <c r="C6" s="40"/>
      <c r="D6" s="40"/>
      <c r="E6" s="40"/>
      <c r="F6" s="40"/>
      <c r="G6" s="40"/>
    </row>
    <row r="7" spans="1:7" x14ac:dyDescent="0.2">
      <c r="A7" s="179"/>
      <c r="B7" s="177" t="s">
        <v>37</v>
      </c>
      <c r="C7" s="177" t="s">
        <v>135</v>
      </c>
      <c r="D7" s="182" t="s">
        <v>39</v>
      </c>
      <c r="E7" s="182"/>
      <c r="F7" s="182" t="s">
        <v>40</v>
      </c>
      <c r="G7" s="182"/>
    </row>
    <row r="8" spans="1:7" x14ac:dyDescent="0.2">
      <c r="A8" s="180"/>
      <c r="B8" s="178"/>
      <c r="C8" s="178"/>
      <c r="D8" s="25" t="s">
        <v>37</v>
      </c>
      <c r="E8" s="25" t="s">
        <v>38</v>
      </c>
      <c r="F8" s="25" t="s">
        <v>37</v>
      </c>
      <c r="G8" s="25" t="s">
        <v>38</v>
      </c>
    </row>
    <row r="9" spans="1:7" x14ac:dyDescent="0.2">
      <c r="A9" s="19" t="s">
        <v>49</v>
      </c>
      <c r="B9" s="27">
        <v>72</v>
      </c>
      <c r="C9" s="28">
        <v>11.57556270096463</v>
      </c>
      <c r="D9" s="27">
        <v>-8</v>
      </c>
      <c r="E9" s="28">
        <v>-10</v>
      </c>
      <c r="F9" s="27">
        <v>20</v>
      </c>
      <c r="G9" s="28">
        <v>38.461538461538467</v>
      </c>
    </row>
    <row r="10" spans="1:7" x14ac:dyDescent="0.2">
      <c r="A10" s="19" t="s">
        <v>50</v>
      </c>
      <c r="B10" s="27">
        <v>22</v>
      </c>
      <c r="C10" s="28">
        <v>7.8571428571428568</v>
      </c>
      <c r="D10" s="27">
        <v>4</v>
      </c>
      <c r="E10" s="28">
        <v>22.222222222222221</v>
      </c>
      <c r="F10" s="27">
        <v>10</v>
      </c>
      <c r="G10" s="28">
        <v>83.333333333333343</v>
      </c>
    </row>
    <row r="11" spans="1:7" x14ac:dyDescent="0.2">
      <c r="A11" s="19" t="s">
        <v>51</v>
      </c>
      <c r="B11" s="27">
        <v>698</v>
      </c>
      <c r="C11" s="28">
        <v>20.547541948778335</v>
      </c>
      <c r="D11" s="27">
        <v>36</v>
      </c>
      <c r="E11" s="28">
        <v>5.4380664652567976</v>
      </c>
      <c r="F11" s="27">
        <v>231</v>
      </c>
      <c r="G11" s="28">
        <v>49.464668094218418</v>
      </c>
    </row>
    <row r="12" spans="1:7" x14ac:dyDescent="0.2">
      <c r="A12" s="19" t="s">
        <v>52</v>
      </c>
      <c r="B12" s="27">
        <v>12</v>
      </c>
      <c r="C12" s="28">
        <v>13.043478260869565</v>
      </c>
      <c r="D12" s="27">
        <v>0</v>
      </c>
      <c r="E12" s="28">
        <v>0</v>
      </c>
      <c r="F12" s="27">
        <v>2</v>
      </c>
      <c r="G12" s="28">
        <v>20</v>
      </c>
    </row>
    <row r="13" spans="1:7" x14ac:dyDescent="0.2">
      <c r="A13" s="19" t="s">
        <v>53</v>
      </c>
      <c r="B13" s="27">
        <v>43</v>
      </c>
      <c r="C13" s="28">
        <v>8.6868686868686869</v>
      </c>
      <c r="D13" s="27">
        <v>5</v>
      </c>
      <c r="E13" s="28">
        <v>13.157894736842104</v>
      </c>
      <c r="F13" s="27">
        <v>11</v>
      </c>
      <c r="G13" s="28">
        <v>34.375</v>
      </c>
    </row>
    <row r="14" spans="1:7" x14ac:dyDescent="0.2">
      <c r="A14" s="19" t="s">
        <v>54</v>
      </c>
      <c r="B14" s="27">
        <v>15</v>
      </c>
      <c r="C14" s="28">
        <v>7.2815533980582519</v>
      </c>
      <c r="D14" s="27">
        <v>3</v>
      </c>
      <c r="E14" s="28">
        <v>25</v>
      </c>
      <c r="F14" s="27">
        <v>4</v>
      </c>
      <c r="G14" s="28">
        <v>36.363636363636367</v>
      </c>
    </row>
    <row r="15" spans="1:7" x14ac:dyDescent="0.2">
      <c r="A15" s="19" t="s">
        <v>55</v>
      </c>
      <c r="B15" s="27">
        <v>72</v>
      </c>
      <c r="C15" s="28">
        <v>10.95890410958904</v>
      </c>
      <c r="D15" s="27">
        <v>-4</v>
      </c>
      <c r="E15" s="28">
        <v>-5.2631578947368416</v>
      </c>
      <c r="F15" s="27">
        <v>-1</v>
      </c>
      <c r="G15" s="28">
        <v>-1.3698630136986301</v>
      </c>
    </row>
    <row r="16" spans="1:7" x14ac:dyDescent="0.2">
      <c r="A16" s="19" t="s">
        <v>56</v>
      </c>
      <c r="B16" s="27">
        <v>1239</v>
      </c>
      <c r="C16" s="28">
        <v>21.721598877980362</v>
      </c>
      <c r="D16" s="27">
        <v>-33</v>
      </c>
      <c r="E16" s="28">
        <v>-2.5943396226415096</v>
      </c>
      <c r="F16" s="27">
        <v>316</v>
      </c>
      <c r="G16" s="28">
        <v>34.236186348862404</v>
      </c>
    </row>
    <row r="17" spans="1:11" x14ac:dyDescent="0.2">
      <c r="A17" s="19" t="s">
        <v>57</v>
      </c>
      <c r="B17" s="27">
        <v>219</v>
      </c>
      <c r="C17" s="28">
        <v>15.368421052631579</v>
      </c>
      <c r="D17" s="27">
        <v>0</v>
      </c>
      <c r="E17" s="28">
        <v>0</v>
      </c>
      <c r="F17" s="27">
        <v>57</v>
      </c>
      <c r="G17" s="28">
        <v>35.185185185185183</v>
      </c>
    </row>
    <row r="18" spans="1:11" x14ac:dyDescent="0.2">
      <c r="A18" s="19" t="s">
        <v>58</v>
      </c>
      <c r="B18" s="27">
        <v>385</v>
      </c>
      <c r="C18" s="28">
        <v>15.235457063711911</v>
      </c>
      <c r="D18" s="27">
        <v>-8</v>
      </c>
      <c r="E18" s="28">
        <v>-2.0356234096692112</v>
      </c>
      <c r="F18" s="27">
        <v>124</v>
      </c>
      <c r="G18" s="28">
        <v>47.509578544061306</v>
      </c>
    </row>
    <row r="19" spans="1:11" x14ac:dyDescent="0.2">
      <c r="A19" s="19" t="s">
        <v>59</v>
      </c>
      <c r="B19" s="27">
        <v>365</v>
      </c>
      <c r="C19" s="28">
        <v>13.732129420617007</v>
      </c>
      <c r="D19" s="27">
        <v>20</v>
      </c>
      <c r="E19" s="28">
        <v>5.7971014492753623</v>
      </c>
      <c r="F19" s="27">
        <v>115</v>
      </c>
      <c r="G19" s="28">
        <v>46</v>
      </c>
    </row>
    <row r="20" spans="1:11" x14ac:dyDescent="0.2">
      <c r="A20" s="19" t="s">
        <v>60</v>
      </c>
      <c r="B20" s="27">
        <v>650</v>
      </c>
      <c r="C20" s="28">
        <v>32.944754181449568</v>
      </c>
      <c r="D20" s="27">
        <v>-48</v>
      </c>
      <c r="E20" s="28">
        <v>-6.8767908309455592</v>
      </c>
      <c r="F20" s="27">
        <v>141</v>
      </c>
      <c r="G20" s="28">
        <v>27.70137524557957</v>
      </c>
    </row>
    <row r="21" spans="1:11" x14ac:dyDescent="0.2">
      <c r="A21" s="19" t="s">
        <v>61</v>
      </c>
      <c r="B21" s="27">
        <v>99</v>
      </c>
      <c r="C21" s="28">
        <v>8.0618892508143318</v>
      </c>
      <c r="D21" s="27">
        <v>2</v>
      </c>
      <c r="E21" s="28">
        <v>2.0618556701030926</v>
      </c>
      <c r="F21" s="27">
        <v>18</v>
      </c>
      <c r="G21" s="28">
        <v>22.222222222222221</v>
      </c>
    </row>
    <row r="22" spans="1:11" x14ac:dyDescent="0.2">
      <c r="A22" s="19" t="s">
        <v>62</v>
      </c>
      <c r="B22" s="27">
        <v>240</v>
      </c>
      <c r="C22" s="28">
        <v>15.584415584415584</v>
      </c>
      <c r="D22" s="27">
        <v>-1</v>
      </c>
      <c r="E22" s="28">
        <v>-0.41493775933609961</v>
      </c>
      <c r="F22" s="27">
        <v>41</v>
      </c>
      <c r="G22" s="28">
        <v>20.603015075376884</v>
      </c>
    </row>
    <row r="23" spans="1:11" x14ac:dyDescent="0.2">
      <c r="A23" s="19" t="s">
        <v>63</v>
      </c>
      <c r="B23" s="27">
        <v>15</v>
      </c>
      <c r="C23" s="28">
        <v>8.3333333333333321</v>
      </c>
      <c r="D23" s="27">
        <v>2</v>
      </c>
      <c r="E23" s="28">
        <v>15.384615384615385</v>
      </c>
      <c r="F23" s="27">
        <v>4</v>
      </c>
      <c r="G23" s="28">
        <v>36.363636363636367</v>
      </c>
      <c r="K23" s="31"/>
    </row>
    <row r="24" spans="1:11" x14ac:dyDescent="0.2">
      <c r="A24" s="19" t="s">
        <v>64</v>
      </c>
      <c r="B24" s="27">
        <v>36</v>
      </c>
      <c r="C24" s="28">
        <v>6.8052930056710776</v>
      </c>
      <c r="D24" s="27">
        <v>3</v>
      </c>
      <c r="E24" s="28">
        <v>9.0909090909090917</v>
      </c>
      <c r="F24" s="27">
        <v>10</v>
      </c>
      <c r="G24" s="28">
        <v>38.461538461538467</v>
      </c>
    </row>
    <row r="25" spans="1:11" x14ac:dyDescent="0.2">
      <c r="A25" s="19" t="s">
        <v>65</v>
      </c>
      <c r="B25" s="27">
        <v>25</v>
      </c>
      <c r="C25" s="28">
        <v>10.416666666666668</v>
      </c>
      <c r="D25" s="27">
        <v>-6</v>
      </c>
      <c r="E25" s="28">
        <v>-19.35483870967742</v>
      </c>
      <c r="F25" s="27">
        <v>4</v>
      </c>
      <c r="G25" s="28">
        <v>19.047619047619047</v>
      </c>
    </row>
    <row r="26" spans="1:11" x14ac:dyDescent="0.2">
      <c r="A26" s="19" t="s">
        <v>66</v>
      </c>
      <c r="B26" s="27">
        <v>479</v>
      </c>
      <c r="C26" s="28">
        <v>11.475802587446095</v>
      </c>
      <c r="D26" s="27">
        <v>-4</v>
      </c>
      <c r="E26" s="28">
        <v>-0.82815734989648038</v>
      </c>
      <c r="F26" s="27">
        <v>144</v>
      </c>
      <c r="G26" s="28">
        <v>42.985074626865668</v>
      </c>
    </row>
    <row r="27" spans="1:11" x14ac:dyDescent="0.2">
      <c r="A27" s="19" t="s">
        <v>67</v>
      </c>
      <c r="B27" s="27">
        <v>311</v>
      </c>
      <c r="C27" s="28">
        <v>18.600478468899524</v>
      </c>
      <c r="D27" s="27">
        <v>-42</v>
      </c>
      <c r="E27" s="28">
        <v>-11.89801699716714</v>
      </c>
      <c r="F27" s="27">
        <v>77</v>
      </c>
      <c r="G27" s="28">
        <v>32.905982905982903</v>
      </c>
    </row>
    <row r="28" spans="1:11" x14ac:dyDescent="0.2">
      <c r="A28" s="19" t="s">
        <v>68</v>
      </c>
      <c r="B28" s="27">
        <v>825</v>
      </c>
      <c r="C28" s="28">
        <v>15.065741417092768</v>
      </c>
      <c r="D28" s="27">
        <v>-38</v>
      </c>
      <c r="E28" s="28">
        <v>-4.4032444959443797</v>
      </c>
      <c r="F28" s="27">
        <v>137</v>
      </c>
      <c r="G28" s="28">
        <v>19.912790697674417</v>
      </c>
    </row>
    <row r="29" spans="1:11" x14ac:dyDescent="0.2">
      <c r="A29" s="19" t="s">
        <v>69</v>
      </c>
      <c r="B29" s="27">
        <v>12</v>
      </c>
      <c r="C29" s="28">
        <v>6</v>
      </c>
      <c r="D29" s="27">
        <v>2</v>
      </c>
      <c r="E29" s="28">
        <v>20</v>
      </c>
      <c r="F29" s="27">
        <v>8</v>
      </c>
      <c r="G29" s="28">
        <v>200</v>
      </c>
    </row>
    <row r="30" spans="1:11" x14ac:dyDescent="0.2">
      <c r="A30" s="19" t="s">
        <v>70</v>
      </c>
      <c r="B30" s="27">
        <v>23</v>
      </c>
      <c r="C30" s="28">
        <v>7.01219512195122</v>
      </c>
      <c r="D30" s="27">
        <v>0</v>
      </c>
      <c r="E30" s="28">
        <v>0</v>
      </c>
      <c r="F30" s="27">
        <v>6</v>
      </c>
      <c r="G30" s="28">
        <v>35.294117647058826</v>
      </c>
    </row>
    <row r="31" spans="1:11" x14ac:dyDescent="0.2">
      <c r="A31" s="19" t="s">
        <v>71</v>
      </c>
      <c r="B31" s="27">
        <v>270</v>
      </c>
      <c r="C31" s="28">
        <v>11.518771331058021</v>
      </c>
      <c r="D31" s="27">
        <v>9</v>
      </c>
      <c r="E31" s="28">
        <v>3.4482758620689653</v>
      </c>
      <c r="F31" s="27">
        <v>88</v>
      </c>
      <c r="G31" s="28">
        <v>48.35164835164835</v>
      </c>
    </row>
    <row r="32" spans="1:11" x14ac:dyDescent="0.2">
      <c r="A32" s="19" t="s">
        <v>72</v>
      </c>
      <c r="B32" s="27">
        <v>202</v>
      </c>
      <c r="C32" s="28">
        <v>12.081339712918661</v>
      </c>
      <c r="D32" s="27">
        <v>-2</v>
      </c>
      <c r="E32" s="28">
        <v>-0.98039215686274506</v>
      </c>
      <c r="F32" s="27">
        <v>73</v>
      </c>
      <c r="G32" s="28">
        <v>56.589147286821706</v>
      </c>
    </row>
    <row r="33" spans="1:13" x14ac:dyDescent="0.2">
      <c r="A33" s="19" t="s">
        <v>73</v>
      </c>
      <c r="B33" s="27">
        <v>80</v>
      </c>
      <c r="C33" s="28">
        <v>12.658227848101266</v>
      </c>
      <c r="D33" s="27">
        <v>7</v>
      </c>
      <c r="E33" s="28">
        <v>9.5890410958904102</v>
      </c>
      <c r="F33" s="27">
        <v>40</v>
      </c>
      <c r="G33" s="28">
        <v>100</v>
      </c>
    </row>
    <row r="34" spans="1:13" x14ac:dyDescent="0.2">
      <c r="A34" s="19" t="s">
        <v>74</v>
      </c>
      <c r="B34" s="27">
        <v>249</v>
      </c>
      <c r="C34" s="28">
        <v>12.09324915007285</v>
      </c>
      <c r="D34" s="27">
        <v>8</v>
      </c>
      <c r="E34" s="28">
        <v>3.3195020746887969</v>
      </c>
      <c r="F34" s="27">
        <v>64</v>
      </c>
      <c r="G34" s="28">
        <v>34.594594594594597</v>
      </c>
    </row>
    <row r="35" spans="1:13" x14ac:dyDescent="0.2">
      <c r="A35" s="19" t="s">
        <v>75</v>
      </c>
      <c r="B35" s="27">
        <v>16</v>
      </c>
      <c r="C35" s="28">
        <v>4.2328042328042326</v>
      </c>
      <c r="D35" s="27">
        <v>-4</v>
      </c>
      <c r="E35" s="28">
        <v>-20</v>
      </c>
      <c r="F35" s="27">
        <v>0</v>
      </c>
      <c r="G35" s="28">
        <v>0</v>
      </c>
    </row>
    <row r="36" spans="1:13" x14ac:dyDescent="0.2">
      <c r="A36" s="19" t="s">
        <v>76</v>
      </c>
      <c r="B36" s="27">
        <v>18</v>
      </c>
      <c r="C36" s="28">
        <v>6.3604240282685502</v>
      </c>
      <c r="D36" s="27">
        <v>-4</v>
      </c>
      <c r="E36" s="28">
        <v>-18.181818181818183</v>
      </c>
      <c r="F36" s="27">
        <v>6</v>
      </c>
      <c r="G36" s="28">
        <v>50</v>
      </c>
    </row>
    <row r="37" spans="1:13" x14ac:dyDescent="0.2">
      <c r="A37" s="19" t="s">
        <v>77</v>
      </c>
      <c r="B37" s="27">
        <v>98</v>
      </c>
      <c r="C37" s="28">
        <v>10.949720670391061</v>
      </c>
      <c r="D37" s="27">
        <v>1</v>
      </c>
      <c r="E37" s="28">
        <v>1.0309278350515463</v>
      </c>
      <c r="F37" s="27">
        <v>24</v>
      </c>
      <c r="G37" s="28">
        <v>32.432432432432435</v>
      </c>
      <c r="L37" s="31"/>
      <c r="M37" s="31"/>
    </row>
    <row r="38" spans="1:13" x14ac:dyDescent="0.2">
      <c r="A38" s="19" t="s">
        <v>78</v>
      </c>
      <c r="B38" s="27">
        <v>409</v>
      </c>
      <c r="C38" s="28">
        <v>10.076373491007637</v>
      </c>
      <c r="D38" s="27">
        <v>-19</v>
      </c>
      <c r="E38" s="28">
        <v>-4.4392523364485976</v>
      </c>
      <c r="F38" s="27">
        <v>98</v>
      </c>
      <c r="G38" s="28">
        <v>31.511254019292608</v>
      </c>
      <c r="K38" s="31"/>
      <c r="L38" s="31"/>
      <c r="M38" s="31"/>
    </row>
    <row r="39" spans="1:13" x14ac:dyDescent="0.2">
      <c r="A39" s="37" t="s">
        <v>35</v>
      </c>
      <c r="B39" s="38">
        <v>7199</v>
      </c>
      <c r="C39" s="39">
        <v>15.021387584767867</v>
      </c>
      <c r="D39" s="38">
        <v>-119</v>
      </c>
      <c r="E39" s="39">
        <v>-1.626127357201421</v>
      </c>
      <c r="F39" s="38">
        <v>1872</v>
      </c>
      <c r="G39" s="39">
        <v>35.141730805331328</v>
      </c>
    </row>
    <row r="40" spans="1:13" ht="13.5" x14ac:dyDescent="0.25">
      <c r="A40" s="29" t="s">
        <v>363</v>
      </c>
      <c r="B40" s="27">
        <v>40662</v>
      </c>
      <c r="C40" s="33">
        <v>20.712313695127293</v>
      </c>
      <c r="D40" s="32">
        <v>291</v>
      </c>
      <c r="E40" s="28">
        <v>0.72081444601322731</v>
      </c>
      <c r="F40" s="27">
        <v>13994</v>
      </c>
      <c r="G40" s="28">
        <v>52.474876256187187</v>
      </c>
    </row>
    <row r="41" spans="1:13" x14ac:dyDescent="0.2">
      <c r="A41" s="19" t="s">
        <v>299</v>
      </c>
      <c r="B41" s="27">
        <v>58630</v>
      </c>
      <c r="C41" s="28">
        <v>19.438688394144854</v>
      </c>
      <c r="D41" s="27">
        <v>-56</v>
      </c>
      <c r="E41" s="28">
        <v>-9.5423099205943496E-2</v>
      </c>
      <c r="F41" s="27">
        <v>18172</v>
      </c>
      <c r="G41" s="28">
        <v>44.915715062533984</v>
      </c>
    </row>
    <row r="42" spans="1:13" ht="13.5" thickBot="1" x14ac:dyDescent="0.25">
      <c r="A42" s="40" t="s">
        <v>36</v>
      </c>
      <c r="B42" s="41">
        <v>103828</v>
      </c>
      <c r="C42" s="42">
        <v>21.712208882875611</v>
      </c>
      <c r="D42" s="41">
        <v>1498</v>
      </c>
      <c r="E42" s="42">
        <v>1.4638913319652107</v>
      </c>
      <c r="F42" s="41">
        <v>31877</v>
      </c>
      <c r="G42" s="42">
        <v>44.303762282664593</v>
      </c>
    </row>
    <row r="43" spans="1:13" x14ac:dyDescent="0.2">
      <c r="A43" s="43" t="s">
        <v>364</v>
      </c>
    </row>
    <row r="45" spans="1:13" x14ac:dyDescent="0.2">
      <c r="A45" s="30"/>
      <c r="B45" s="31"/>
    </row>
    <row r="46" spans="1:13" x14ac:dyDescent="0.2">
      <c r="A46" s="30"/>
      <c r="B46" s="31"/>
    </row>
    <row r="47" spans="1:13" x14ac:dyDescent="0.2">
      <c r="A47" s="30"/>
      <c r="B47" s="30"/>
    </row>
    <row r="48" spans="1:13" x14ac:dyDescent="0.2">
      <c r="A48" s="30"/>
      <c r="B48" s="112"/>
    </row>
    <row r="49" spans="1:3" x14ac:dyDescent="0.2">
      <c r="A49" s="30"/>
      <c r="B49" s="112"/>
    </row>
    <row r="50" spans="1:3" x14ac:dyDescent="0.2">
      <c r="A50" s="30"/>
      <c r="B50" s="112"/>
    </row>
    <row r="51" spans="1:3" x14ac:dyDescent="0.2">
      <c r="A51" s="30"/>
      <c r="B51" s="112"/>
    </row>
    <row r="52" spans="1:3" x14ac:dyDescent="0.2">
      <c r="A52" s="30"/>
      <c r="B52" s="31"/>
    </row>
    <row r="53" spans="1:3" x14ac:dyDescent="0.2">
      <c r="A53" s="30"/>
      <c r="B53" s="31"/>
      <c r="C53" s="31"/>
    </row>
    <row r="54" spans="1:3" x14ac:dyDescent="0.2">
      <c r="A54" s="30"/>
      <c r="B54" s="31"/>
    </row>
    <row r="55" spans="1:3" x14ac:dyDescent="0.2">
      <c r="A55" s="30"/>
    </row>
    <row r="56" spans="1:3" x14ac:dyDescent="0.2">
      <c r="A56" s="30"/>
    </row>
  </sheetData>
  <mergeCells count="5">
    <mergeCell ref="B7:B8"/>
    <mergeCell ref="A7:A8"/>
    <mergeCell ref="D7:E7"/>
    <mergeCell ref="F7:G7"/>
    <mergeCell ref="C7:C8"/>
  </mergeCells>
  <phoneticPr fontId="2" type="noConversion"/>
  <conditionalFormatting sqref="E40:E42 G9:G38 G40:G42 E9:E38">
    <cfRule type="dataBar" priority="2">
      <dataBar>
        <cfvo type="min"/>
        <cfvo type="max"/>
        <color rgb="FFC00000"/>
      </dataBar>
      <extLst>
        <ext xmlns:x14="http://schemas.microsoft.com/office/spreadsheetml/2009/9/main" uri="{B025F937-C7B1-47D3-B67F-A62EFF666E3E}">
          <x14:id>{C55584FC-FE21-453F-8FF9-B2482507A179}</x14:id>
        </ext>
      </extLst>
    </cfRule>
  </conditionalFormatting>
  <conditionalFormatting sqref="C9:C42">
    <cfRule type="colorScale" priority="1">
      <colorScale>
        <cfvo type="min"/>
        <cfvo type="max"/>
        <color rgb="FFFFEF9C"/>
        <color rgb="FF63BE7B"/>
      </colorScale>
    </cfRule>
  </conditionalFormatting>
  <hyperlinks>
    <hyperlink ref="A1" location="Índex!A1" display="TORNAR A L'ÍNDEX" xr:uid="{00000000-0004-0000-1600-000000000000}"/>
    <hyperlink ref="C1" location="GràficA3!A1" display="TAULA ANTERIOR" xr:uid="{00000000-0004-0000-1600-000001000000}"/>
    <hyperlink ref="E1" location="TaulaA3!A1" display="TAULA SEGÜENT" xr:uid="{00000000-0004-0000-1600-000002000000}"/>
  </hyperlinks>
  <pageMargins left="0.75" right="0.75" top="1" bottom="1" header="0" footer="0"/>
  <pageSetup paperSize="9"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C55584FC-FE21-453F-8FF9-B2482507A179}">
            <x14:dataBar minLength="0" maxLength="100">
              <x14:cfvo type="autoMin"/>
              <x14:cfvo type="autoMax"/>
              <x14:negativeFillColor rgb="FF92D050"/>
              <x14:axisColor theme="0"/>
            </x14:dataBar>
          </x14:cfRule>
          <xm:sqref>E40:E42 G9:G38 G40:G42 E9:E38</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0"/>
  <dimension ref="A1:L42"/>
  <sheetViews>
    <sheetView zoomScaleNormal="100" workbookViewId="0">
      <selection activeCell="A3" sqref="A3"/>
    </sheetView>
  </sheetViews>
  <sheetFormatPr baseColWidth="10" defaultColWidth="12.83203125" defaultRowHeight="12.75" x14ac:dyDescent="0.2"/>
  <cols>
    <col min="1" max="1" width="26.5" style="19" customWidth="1"/>
    <col min="2" max="8" width="12.83203125" style="19" customWidth="1"/>
    <col min="9" max="9" width="12.83203125" style="113" customWidth="1"/>
    <col min="10" max="10" width="12.83203125" style="114" customWidth="1"/>
    <col min="11" max="16384" width="12.83203125" style="19"/>
  </cols>
  <sheetData>
    <row r="1" spans="1:10" x14ac:dyDescent="0.2">
      <c r="A1" s="21" t="s">
        <v>34</v>
      </c>
      <c r="C1" s="21" t="s">
        <v>87</v>
      </c>
      <c r="E1" s="21" t="s">
        <v>47</v>
      </c>
    </row>
    <row r="2" spans="1:10" x14ac:dyDescent="0.2">
      <c r="A2" s="21"/>
    </row>
    <row r="3" spans="1:10" x14ac:dyDescent="0.2">
      <c r="A3" s="15" t="s">
        <v>444</v>
      </c>
      <c r="B3" s="15"/>
      <c r="C3" s="15"/>
      <c r="D3" s="15"/>
      <c r="E3" s="15"/>
      <c r="F3" s="15"/>
      <c r="G3" s="15"/>
    </row>
    <row r="4" spans="1:10" x14ac:dyDescent="0.2">
      <c r="A4" s="21"/>
    </row>
    <row r="5" spans="1:10" x14ac:dyDescent="0.2">
      <c r="A5" s="23" t="str">
        <f>Índex!B49</f>
        <v>Taula A3</v>
      </c>
      <c r="B5" s="23" t="str">
        <f>Índex!A8</f>
        <v>3r trimestre 2020</v>
      </c>
      <c r="C5" s="23"/>
      <c r="I5" s="113" t="s">
        <v>46</v>
      </c>
    </row>
    <row r="6" spans="1:10" ht="13.5" thickBot="1" x14ac:dyDescent="0.25">
      <c r="A6" s="44" t="str">
        <f>Índex!C49</f>
        <v>Atur registrat de persones estrangeres per continent de procedència. Baix Llobregat</v>
      </c>
      <c r="B6" s="40"/>
      <c r="C6" s="40"/>
      <c r="D6" s="40"/>
      <c r="E6" s="40"/>
      <c r="F6" s="40"/>
      <c r="G6" s="40"/>
    </row>
    <row r="7" spans="1:10" x14ac:dyDescent="0.2">
      <c r="A7" s="179"/>
      <c r="B7" s="177" t="s">
        <v>37</v>
      </c>
      <c r="C7" s="181" t="s">
        <v>136</v>
      </c>
      <c r="D7" s="182" t="s">
        <v>39</v>
      </c>
      <c r="E7" s="182"/>
      <c r="F7" s="182" t="s">
        <v>40</v>
      </c>
      <c r="G7" s="182"/>
      <c r="I7" s="113" t="s">
        <v>42</v>
      </c>
      <c r="J7" s="115" t="s">
        <v>44</v>
      </c>
    </row>
    <row r="8" spans="1:10" x14ac:dyDescent="0.2">
      <c r="A8" s="180"/>
      <c r="B8" s="178"/>
      <c r="C8" s="194"/>
      <c r="D8" s="84" t="s">
        <v>37</v>
      </c>
      <c r="E8" s="84" t="s">
        <v>38</v>
      </c>
      <c r="F8" s="84" t="s">
        <v>37</v>
      </c>
      <c r="G8" s="84" t="s">
        <v>38</v>
      </c>
      <c r="I8" s="116" t="s">
        <v>43</v>
      </c>
      <c r="J8" s="116" t="s">
        <v>45</v>
      </c>
    </row>
    <row r="9" spans="1:10" x14ac:dyDescent="0.2">
      <c r="A9" s="19" t="s">
        <v>137</v>
      </c>
      <c r="B9" s="27">
        <v>1361</v>
      </c>
      <c r="C9" s="28">
        <f>B9/$B$21*100</f>
        <v>18.905403528267815</v>
      </c>
      <c r="D9" s="27">
        <f>B9-I9</f>
        <v>-15</v>
      </c>
      <c r="E9" s="28">
        <f>D9/I9*100</f>
        <v>-1.0901162790697674</v>
      </c>
      <c r="F9" s="27">
        <f t="shared" ref="F9:F21" si="0">B9-J9</f>
        <v>381</v>
      </c>
      <c r="G9" s="28">
        <f t="shared" ref="G9:G21" si="1">F9/J9*100</f>
        <v>38.877551020408163</v>
      </c>
      <c r="I9" s="117">
        <v>1376</v>
      </c>
      <c r="J9" s="118">
        <v>980</v>
      </c>
    </row>
    <row r="10" spans="1:10" x14ac:dyDescent="0.2">
      <c r="A10" s="19" t="s">
        <v>138</v>
      </c>
      <c r="B10" s="27">
        <v>294</v>
      </c>
      <c r="C10" s="28">
        <f>B10/$B$21*100</f>
        <v>4.0839005417419081</v>
      </c>
      <c r="D10" s="27">
        <f t="shared" ref="D10:D20" si="2">B10-I10</f>
        <v>-6</v>
      </c>
      <c r="E10" s="28">
        <f>D10/I10*100</f>
        <v>-2</v>
      </c>
      <c r="F10" s="27">
        <f t="shared" si="0"/>
        <v>65</v>
      </c>
      <c r="G10" s="28">
        <f t="shared" si="1"/>
        <v>28.384279475982531</v>
      </c>
      <c r="I10" s="117">
        <v>300</v>
      </c>
      <c r="J10" s="117">
        <v>229</v>
      </c>
    </row>
    <row r="11" spans="1:10" x14ac:dyDescent="0.2">
      <c r="A11" s="19" t="s">
        <v>139</v>
      </c>
      <c r="B11" s="27">
        <v>3121</v>
      </c>
      <c r="C11" s="28">
        <f t="shared" ref="C11:C21" si="3">B11/$B$21*100</f>
        <v>43.353243506042503</v>
      </c>
      <c r="D11" s="27">
        <f>B11-I11</f>
        <v>19</v>
      </c>
      <c r="E11" s="28">
        <f>D11/I11*100</f>
        <v>0.61250805931656993</v>
      </c>
      <c r="F11" s="27">
        <f t="shared" si="0"/>
        <v>538</v>
      </c>
      <c r="G11" s="28">
        <f t="shared" si="1"/>
        <v>20.828493999225707</v>
      </c>
      <c r="I11" s="117">
        <v>3102</v>
      </c>
      <c r="J11" s="117">
        <v>2583</v>
      </c>
    </row>
    <row r="12" spans="1:10" x14ac:dyDescent="0.2">
      <c r="A12" s="19" t="s">
        <v>256</v>
      </c>
      <c r="B12" s="27">
        <v>4</v>
      </c>
      <c r="C12" s="28">
        <f t="shared" si="3"/>
        <v>5.5563272676760665E-2</v>
      </c>
      <c r="D12" s="27">
        <f t="shared" si="2"/>
        <v>0</v>
      </c>
      <c r="E12" s="28">
        <f t="shared" ref="E12:E20" si="4">D12/I12*100</f>
        <v>0</v>
      </c>
      <c r="F12" s="27">
        <f t="shared" si="0"/>
        <v>0</v>
      </c>
      <c r="G12" s="28">
        <f t="shared" si="1"/>
        <v>0</v>
      </c>
      <c r="I12" s="117">
        <v>4</v>
      </c>
      <c r="J12" s="117">
        <v>4</v>
      </c>
    </row>
    <row r="13" spans="1:10" x14ac:dyDescent="0.2">
      <c r="A13" s="19" t="s">
        <v>140</v>
      </c>
      <c r="B13" s="27">
        <v>272</v>
      </c>
      <c r="C13" s="28">
        <f t="shared" si="3"/>
        <v>3.7783025420197252</v>
      </c>
      <c r="D13" s="27">
        <f t="shared" si="2"/>
        <v>-74</v>
      </c>
      <c r="E13" s="28">
        <f t="shared" si="4"/>
        <v>-21.387283236994222</v>
      </c>
      <c r="F13" s="27">
        <f t="shared" si="0"/>
        <v>78</v>
      </c>
      <c r="G13" s="28">
        <f t="shared" si="1"/>
        <v>40.206185567010309</v>
      </c>
      <c r="I13" s="117">
        <v>346</v>
      </c>
      <c r="J13" s="117">
        <v>194</v>
      </c>
    </row>
    <row r="14" spans="1:10" x14ac:dyDescent="0.2">
      <c r="A14" s="19" t="s">
        <v>141</v>
      </c>
      <c r="B14" s="27">
        <v>48</v>
      </c>
      <c r="C14" s="28">
        <f t="shared" si="3"/>
        <v>0.66675927212112795</v>
      </c>
      <c r="D14" s="27">
        <f t="shared" si="2"/>
        <v>2</v>
      </c>
      <c r="E14" s="28">
        <f t="shared" si="4"/>
        <v>4.3478260869565215</v>
      </c>
      <c r="F14" s="27">
        <f t="shared" si="0"/>
        <v>17</v>
      </c>
      <c r="G14" s="28">
        <f t="shared" si="1"/>
        <v>54.838709677419352</v>
      </c>
      <c r="I14" s="117">
        <v>46</v>
      </c>
      <c r="J14" s="117">
        <v>31</v>
      </c>
    </row>
    <row r="15" spans="1:10" x14ac:dyDescent="0.2">
      <c r="A15" s="19" t="s">
        <v>255</v>
      </c>
      <c r="B15" s="27">
        <v>16</v>
      </c>
      <c r="C15" s="28">
        <f t="shared" si="3"/>
        <v>0.22225309070704266</v>
      </c>
      <c r="D15" s="27">
        <f t="shared" si="2"/>
        <v>5</v>
      </c>
      <c r="E15" s="28">
        <f t="shared" si="4"/>
        <v>45.454545454545453</v>
      </c>
      <c r="F15" s="27">
        <f>B15-J15</f>
        <v>8</v>
      </c>
      <c r="G15" s="28">
        <f t="shared" si="1"/>
        <v>100</v>
      </c>
      <c r="I15" s="117">
        <v>11</v>
      </c>
      <c r="J15" s="117">
        <v>8</v>
      </c>
    </row>
    <row r="16" spans="1:10" x14ac:dyDescent="0.2">
      <c r="A16" s="19" t="s">
        <v>142</v>
      </c>
      <c r="B16" s="27">
        <v>1788</v>
      </c>
      <c r="C16" s="28">
        <f t="shared" si="3"/>
        <v>24.836782886512015</v>
      </c>
      <c r="D16" s="27">
        <f t="shared" si="2"/>
        <v>-32</v>
      </c>
      <c r="E16" s="28">
        <f t="shared" si="4"/>
        <v>-1.7582417582417582</v>
      </c>
      <c r="F16" s="27">
        <f>B16-J16</f>
        <v>691</v>
      </c>
      <c r="G16" s="28">
        <f t="shared" si="1"/>
        <v>62.989972652689154</v>
      </c>
      <c r="I16" s="117">
        <v>1820</v>
      </c>
      <c r="J16" s="117">
        <v>1097</v>
      </c>
    </row>
    <row r="17" spans="1:12" x14ac:dyDescent="0.2">
      <c r="A17" s="19" t="s">
        <v>257</v>
      </c>
      <c r="B17" s="27">
        <v>21</v>
      </c>
      <c r="C17" s="28">
        <f t="shared" si="3"/>
        <v>0.29170718155299347</v>
      </c>
      <c r="D17" s="27">
        <f t="shared" si="2"/>
        <v>3</v>
      </c>
      <c r="E17" s="28">
        <f>D17/I17*100</f>
        <v>16.666666666666664</v>
      </c>
      <c r="F17" s="27">
        <f t="shared" si="0"/>
        <v>6</v>
      </c>
      <c r="G17" s="28">
        <f t="shared" si="1"/>
        <v>40</v>
      </c>
      <c r="I17" s="117">
        <v>18</v>
      </c>
      <c r="J17" s="117">
        <v>15</v>
      </c>
    </row>
    <row r="18" spans="1:12" x14ac:dyDescent="0.2">
      <c r="A18" s="19" t="s">
        <v>143</v>
      </c>
      <c r="B18" s="27">
        <v>257</v>
      </c>
      <c r="C18" s="28">
        <f t="shared" si="3"/>
        <v>3.5699402694818723</v>
      </c>
      <c r="D18" s="27">
        <f t="shared" si="2"/>
        <v>-17</v>
      </c>
      <c r="E18" s="28">
        <f t="shared" si="4"/>
        <v>-6.2043795620437958</v>
      </c>
      <c r="F18" s="27">
        <f t="shared" si="0"/>
        <v>81</v>
      </c>
      <c r="G18" s="28">
        <f t="shared" si="1"/>
        <v>46.022727272727273</v>
      </c>
      <c r="I18" s="117">
        <v>274</v>
      </c>
      <c r="J18" s="117">
        <v>176</v>
      </c>
    </row>
    <row r="19" spans="1:12" x14ac:dyDescent="0.2">
      <c r="A19" s="19" t="s">
        <v>258</v>
      </c>
      <c r="B19" s="27">
        <v>8</v>
      </c>
      <c r="C19" s="28">
        <f t="shared" si="3"/>
        <v>0.11112654535352133</v>
      </c>
      <c r="D19" s="27">
        <f t="shared" si="2"/>
        <v>-4</v>
      </c>
      <c r="E19" s="28">
        <f t="shared" si="4"/>
        <v>-33.333333333333329</v>
      </c>
      <c r="F19" s="27">
        <f t="shared" si="0"/>
        <v>0</v>
      </c>
      <c r="G19" s="28">
        <f t="shared" si="1"/>
        <v>0</v>
      </c>
      <c r="I19" s="117">
        <v>12</v>
      </c>
      <c r="J19" s="117">
        <v>8</v>
      </c>
    </row>
    <row r="20" spans="1:12" x14ac:dyDescent="0.2">
      <c r="A20" s="19" t="s">
        <v>259</v>
      </c>
      <c r="B20" s="27">
        <v>9</v>
      </c>
      <c r="C20" s="28">
        <f t="shared" si="3"/>
        <v>0.12501736352271148</v>
      </c>
      <c r="D20" s="27">
        <f t="shared" si="2"/>
        <v>0</v>
      </c>
      <c r="E20" s="28">
        <f t="shared" si="4"/>
        <v>0</v>
      </c>
      <c r="F20" s="27">
        <f t="shared" si="0"/>
        <v>7</v>
      </c>
      <c r="G20" s="28">
        <f t="shared" si="1"/>
        <v>350</v>
      </c>
      <c r="I20" s="117">
        <v>9</v>
      </c>
      <c r="J20" s="117">
        <v>2</v>
      </c>
    </row>
    <row r="21" spans="1:12" ht="13.5" thickBot="1" x14ac:dyDescent="0.25">
      <c r="A21" s="119" t="s">
        <v>144</v>
      </c>
      <c r="B21" s="120">
        <f>SUM(B9:B20)</f>
        <v>7199</v>
      </c>
      <c r="C21" s="120">
        <f t="shared" si="3"/>
        <v>100</v>
      </c>
      <c r="D21" s="120">
        <f>B21-I21</f>
        <v>-119</v>
      </c>
      <c r="E21" s="121">
        <f>D21/I21*100</f>
        <v>-1.626127357201421</v>
      </c>
      <c r="F21" s="120">
        <f t="shared" si="0"/>
        <v>1872</v>
      </c>
      <c r="G21" s="121">
        <f t="shared" si="1"/>
        <v>35.141730805331328</v>
      </c>
      <c r="I21" s="117">
        <v>7318</v>
      </c>
      <c r="J21" s="117">
        <v>5327</v>
      </c>
    </row>
    <row r="22" spans="1:12" x14ac:dyDescent="0.2">
      <c r="A22" s="43" t="s">
        <v>364</v>
      </c>
      <c r="I22" s="122"/>
      <c r="J22" s="117"/>
    </row>
    <row r="23" spans="1:12" x14ac:dyDescent="0.2">
      <c r="B23" s="31"/>
      <c r="I23" s="122"/>
    </row>
    <row r="24" spans="1:12" x14ac:dyDescent="0.2">
      <c r="B24" s="31"/>
      <c r="C24" s="31"/>
      <c r="D24" s="31"/>
    </row>
    <row r="25" spans="1:12" x14ac:dyDescent="0.2">
      <c r="B25" s="31"/>
      <c r="C25" s="31"/>
      <c r="I25" s="122"/>
    </row>
    <row r="26" spans="1:12" x14ac:dyDescent="0.2">
      <c r="L26" s="31"/>
    </row>
    <row r="27" spans="1:12" x14ac:dyDescent="0.2">
      <c r="C27" s="31"/>
    </row>
    <row r="28" spans="1:12" x14ac:dyDescent="0.2">
      <c r="B28" s="31"/>
      <c r="C28" s="31"/>
      <c r="D28" s="31"/>
    </row>
    <row r="29" spans="1:12" x14ac:dyDescent="0.2">
      <c r="C29" s="31"/>
      <c r="D29" s="31"/>
    </row>
    <row r="30" spans="1:12" x14ac:dyDescent="0.2">
      <c r="D30" s="31"/>
    </row>
    <row r="31" spans="1:12" x14ac:dyDescent="0.2">
      <c r="B31" s="31"/>
      <c r="C31" s="31"/>
      <c r="D31" s="31"/>
    </row>
    <row r="32" spans="1:12" x14ac:dyDescent="0.2">
      <c r="B32" s="31"/>
      <c r="C32" s="31"/>
      <c r="D32" s="31"/>
    </row>
    <row r="36" spans="2:4" x14ac:dyDescent="0.2">
      <c r="C36" s="31"/>
    </row>
    <row r="37" spans="2:4" x14ac:dyDescent="0.2">
      <c r="B37" s="31"/>
    </row>
    <row r="42" spans="2:4" x14ac:dyDescent="0.2">
      <c r="B42" s="31"/>
      <c r="C42" s="31"/>
      <c r="D42" s="31"/>
    </row>
  </sheetData>
  <mergeCells count="5">
    <mergeCell ref="B7:B8"/>
    <mergeCell ref="A7:A8"/>
    <mergeCell ref="D7:E7"/>
    <mergeCell ref="F7:G7"/>
    <mergeCell ref="C7:C8"/>
  </mergeCells>
  <phoneticPr fontId="2" type="noConversion"/>
  <conditionalFormatting sqref="C9:C20">
    <cfRule type="colorScale" priority="3">
      <colorScale>
        <cfvo type="min"/>
        <cfvo type="max"/>
        <color rgb="FFFFEF9C"/>
        <color rgb="FF63BE7B"/>
      </colorScale>
    </cfRule>
  </conditionalFormatting>
  <conditionalFormatting sqref="D9:D20 F9:F20">
    <cfRule type="dataBar" priority="1">
      <dataBar>
        <cfvo type="min"/>
        <cfvo type="max"/>
        <color rgb="FFC00000"/>
      </dataBar>
      <extLst>
        <ext xmlns:x14="http://schemas.microsoft.com/office/spreadsheetml/2009/9/main" uri="{B025F937-C7B1-47D3-B67F-A62EFF666E3E}">
          <x14:id>{424113A2-8288-4B1C-A8B2-B72694C5F883}</x14:id>
        </ext>
      </extLst>
    </cfRule>
  </conditionalFormatting>
  <hyperlinks>
    <hyperlink ref="A1" location="Índex!A1" display="TORNAR A L'ÍNDEX" xr:uid="{00000000-0004-0000-1700-000000000000}"/>
    <hyperlink ref="C1" location="TaulaA2!A1" display="TAULA ANTERIOR" xr:uid="{00000000-0004-0000-1700-000001000000}"/>
    <hyperlink ref="E1" location="GràficA4!A1" display="TAULA SEGÜENT" xr:uid="{00000000-0004-0000-1700-000002000000}"/>
  </hyperlinks>
  <pageMargins left="0.75" right="0.75" top="1" bottom="1" header="0" footer="0"/>
  <pageSetup paperSize="9"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424113A2-8288-4B1C-A8B2-B72694C5F883}">
            <x14:dataBar minLength="0" maxLength="100">
              <x14:cfvo type="autoMin"/>
              <x14:cfvo type="autoMax"/>
              <x14:negativeFillColor rgb="FF92D050"/>
              <x14:axisColor theme="0"/>
            </x14:dataBar>
          </x14:cfRule>
          <xm:sqref>D9:D20 F9:F20</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1"/>
  <dimension ref="A1:Q60"/>
  <sheetViews>
    <sheetView zoomScaleNormal="100" workbookViewId="0">
      <selection activeCell="A3" sqref="A3"/>
    </sheetView>
  </sheetViews>
  <sheetFormatPr baseColWidth="10" defaultColWidth="13.33203125" defaultRowHeight="12.75" x14ac:dyDescent="0.2"/>
  <cols>
    <col min="1" max="16384" width="13.33203125" style="66"/>
  </cols>
  <sheetData>
    <row r="1" spans="1:9" x14ac:dyDescent="0.2">
      <c r="A1" s="21" t="s">
        <v>34</v>
      </c>
      <c r="B1" s="19"/>
      <c r="C1" s="21" t="s">
        <v>87</v>
      </c>
      <c r="D1" s="19"/>
      <c r="E1" s="21" t="s">
        <v>47</v>
      </c>
      <c r="F1" s="19"/>
    </row>
    <row r="3" spans="1:9" x14ac:dyDescent="0.2">
      <c r="A3" s="15" t="s">
        <v>444</v>
      </c>
      <c r="B3" s="15"/>
      <c r="C3" s="15"/>
      <c r="D3" s="15"/>
      <c r="E3" s="15"/>
      <c r="F3" s="15"/>
      <c r="G3" s="15"/>
      <c r="H3" s="15"/>
      <c r="I3" s="15"/>
    </row>
    <row r="5" spans="1:9" x14ac:dyDescent="0.2">
      <c r="A5" s="23" t="str">
        <f>Índex!B50</f>
        <v>Gràfic A4</v>
      </c>
      <c r="B5" s="23" t="str">
        <f>Índex!A8</f>
        <v>3r trimestre 2020</v>
      </c>
    </row>
    <row r="6" spans="1:9" x14ac:dyDescent="0.2">
      <c r="A6" s="23" t="str">
        <f>Índex!C50</f>
        <v>Proporció d'atur registrat per nacionalitat sobre el total de persones aturades per sexe i grups d'edat. Baix Llobregat</v>
      </c>
      <c r="B6" s="19"/>
    </row>
    <row r="7" spans="1:9" x14ac:dyDescent="0.2">
      <c r="A7" s="23"/>
      <c r="B7" s="19"/>
    </row>
    <row r="9" spans="1:9" x14ac:dyDescent="0.2">
      <c r="H9" s="67"/>
    </row>
    <row r="21" spans="1:15" x14ac:dyDescent="0.2">
      <c r="O21" s="76"/>
    </row>
    <row r="22" spans="1:15" x14ac:dyDescent="0.2">
      <c r="N22" s="76"/>
    </row>
    <row r="32" spans="1:15" x14ac:dyDescent="0.2">
      <c r="A32" s="43" t="s">
        <v>364</v>
      </c>
    </row>
    <row r="34" spans="1:17" s="70" customFormat="1" ht="25.5" x14ac:dyDescent="0.2">
      <c r="A34" s="68" t="s">
        <v>267</v>
      </c>
      <c r="C34" s="69" t="s">
        <v>145</v>
      </c>
      <c r="D34" s="69" t="s">
        <v>146</v>
      </c>
      <c r="E34" s="69"/>
      <c r="F34" s="70" t="s">
        <v>147</v>
      </c>
      <c r="G34" s="68" t="s">
        <v>145</v>
      </c>
      <c r="H34" s="68" t="s">
        <v>146</v>
      </c>
      <c r="K34" s="73"/>
    </row>
    <row r="35" spans="1:17" s="70" customFormat="1" x14ac:dyDescent="0.2">
      <c r="A35" s="70" t="s">
        <v>315</v>
      </c>
      <c r="B35" s="70" t="s">
        <v>125</v>
      </c>
      <c r="C35" s="71">
        <f t="shared" ref="C35:C41" si="0">G35/F35*100</f>
        <v>84.536032545524989</v>
      </c>
      <c r="D35" s="71">
        <f t="shared" ref="D35:D41" si="1">H35/F35*100</f>
        <v>15.463967454475009</v>
      </c>
      <c r="E35" s="74"/>
      <c r="F35" s="70">
        <v>20648</v>
      </c>
      <c r="G35" s="73">
        <f>F35-H35</f>
        <v>17455</v>
      </c>
      <c r="H35" s="73">
        <v>3193</v>
      </c>
      <c r="I35" s="73"/>
      <c r="K35" s="73"/>
      <c r="L35" s="73"/>
      <c r="M35" s="73"/>
    </row>
    <row r="36" spans="1:17" s="70" customFormat="1" x14ac:dyDescent="0.2">
      <c r="B36" s="70" t="s">
        <v>124</v>
      </c>
      <c r="C36" s="71">
        <f t="shared" si="0"/>
        <v>85.313634197309085</v>
      </c>
      <c r="D36" s="71">
        <f t="shared" si="1"/>
        <v>14.686365802690911</v>
      </c>
      <c r="E36" s="74"/>
      <c r="F36" s="70">
        <v>27277</v>
      </c>
      <c r="G36" s="73">
        <f>F36-H36</f>
        <v>23271</v>
      </c>
      <c r="H36" s="73">
        <v>4006</v>
      </c>
      <c r="K36" s="73"/>
      <c r="L36" s="73"/>
      <c r="M36" s="73"/>
      <c r="N36" s="73"/>
    </row>
    <row r="37" spans="1:17" s="70" customFormat="1" x14ac:dyDescent="0.2">
      <c r="A37" s="70" t="s">
        <v>316</v>
      </c>
      <c r="B37" s="70" t="s">
        <v>130</v>
      </c>
      <c r="C37" s="71">
        <f>G37/F37*100</f>
        <v>89.53517275664926</v>
      </c>
      <c r="D37" s="71">
        <f>H37/F37*100</f>
        <v>10.464827243350733</v>
      </c>
      <c r="E37" s="74"/>
      <c r="F37" s="73">
        <v>4023</v>
      </c>
      <c r="G37" s="73">
        <f>F37-H37</f>
        <v>3602</v>
      </c>
      <c r="H37" s="73">
        <v>421</v>
      </c>
      <c r="K37" s="73"/>
      <c r="L37" s="73"/>
      <c r="M37" s="73"/>
      <c r="N37" s="73"/>
      <c r="O37" s="73"/>
      <c r="Q37" s="73"/>
    </row>
    <row r="38" spans="1:17" s="70" customFormat="1" x14ac:dyDescent="0.2">
      <c r="B38" s="70" t="s">
        <v>131</v>
      </c>
      <c r="C38" s="71">
        <f t="shared" si="0"/>
        <v>82.040094339622641</v>
      </c>
      <c r="D38" s="71">
        <f t="shared" si="1"/>
        <v>17.959905660377359</v>
      </c>
      <c r="E38" s="74"/>
      <c r="F38" s="73">
        <v>8480</v>
      </c>
      <c r="G38" s="73">
        <f t="shared" ref="G38:G41" si="2">F38-H38</f>
        <v>6957</v>
      </c>
      <c r="H38" s="73">
        <v>1523</v>
      </c>
      <c r="I38" s="73"/>
      <c r="K38" s="73"/>
      <c r="N38" s="73"/>
      <c r="O38" s="73"/>
      <c r="P38" s="73"/>
      <c r="Q38" s="73"/>
    </row>
    <row r="39" spans="1:17" s="70" customFormat="1" x14ac:dyDescent="0.2">
      <c r="B39" s="70" t="s">
        <v>132</v>
      </c>
      <c r="C39" s="71">
        <f t="shared" si="0"/>
        <v>77.85595260137012</v>
      </c>
      <c r="D39" s="71">
        <f t="shared" si="1"/>
        <v>22.144047398629883</v>
      </c>
      <c r="E39" s="74"/>
      <c r="F39" s="73">
        <v>10802</v>
      </c>
      <c r="G39" s="73">
        <f t="shared" si="2"/>
        <v>8410</v>
      </c>
      <c r="H39" s="73">
        <v>2392</v>
      </c>
      <c r="I39" s="73"/>
      <c r="L39" s="73"/>
      <c r="M39" s="73"/>
      <c r="N39" s="73"/>
      <c r="O39" s="73"/>
      <c r="Q39" s="73"/>
    </row>
    <row r="40" spans="1:17" s="70" customFormat="1" x14ac:dyDescent="0.2">
      <c r="B40" s="70" t="s">
        <v>133</v>
      </c>
      <c r="C40" s="71">
        <f t="shared" si="0"/>
        <v>85.366267719208906</v>
      </c>
      <c r="D40" s="71">
        <f t="shared" si="1"/>
        <v>14.633732280791104</v>
      </c>
      <c r="E40" s="74"/>
      <c r="F40" s="73">
        <v>11781</v>
      </c>
      <c r="G40" s="73">
        <f t="shared" si="2"/>
        <v>10057</v>
      </c>
      <c r="H40" s="73">
        <v>1724</v>
      </c>
      <c r="L40" s="73"/>
      <c r="M40" s="73"/>
      <c r="N40" s="73"/>
      <c r="O40" s="73"/>
    </row>
    <row r="41" spans="1:17" s="70" customFormat="1" x14ac:dyDescent="0.2">
      <c r="B41" s="70" t="s">
        <v>134</v>
      </c>
      <c r="C41" s="71">
        <f t="shared" si="0"/>
        <v>91.128592569514751</v>
      </c>
      <c r="D41" s="71">
        <f t="shared" si="1"/>
        <v>8.8714074304852399</v>
      </c>
      <c r="E41" s="74"/>
      <c r="F41" s="73">
        <v>12839</v>
      </c>
      <c r="G41" s="73">
        <f t="shared" si="2"/>
        <v>11700</v>
      </c>
      <c r="H41" s="73">
        <v>1139</v>
      </c>
      <c r="K41" s="73"/>
      <c r="L41" s="73"/>
      <c r="M41" s="73"/>
      <c r="N41" s="73"/>
      <c r="O41" s="73"/>
      <c r="Q41" s="73"/>
    </row>
    <row r="42" spans="1:17" s="70" customFormat="1" x14ac:dyDescent="0.2">
      <c r="B42" s="74"/>
      <c r="C42" s="74"/>
      <c r="D42" s="74"/>
      <c r="E42" s="73"/>
      <c r="F42" s="73"/>
      <c r="G42" s="73">
        <f>SUM(G37:G41)</f>
        <v>40726</v>
      </c>
      <c r="H42" s="73">
        <f>SUM(H37:H41)</f>
        <v>7199</v>
      </c>
      <c r="I42" s="73">
        <f>SUM(G42:H42)</f>
        <v>47925</v>
      </c>
      <c r="Q42" s="73"/>
    </row>
    <row r="43" spans="1:17" s="70" customFormat="1" x14ac:dyDescent="0.2">
      <c r="B43" s="73"/>
      <c r="C43" s="73"/>
      <c r="E43" s="73"/>
      <c r="F43" s="73"/>
      <c r="G43" s="73"/>
      <c r="H43" s="73"/>
      <c r="J43" s="73"/>
      <c r="K43" s="73"/>
      <c r="L43" s="73"/>
    </row>
    <row r="44" spans="1:17" s="70" customFormat="1" x14ac:dyDescent="0.2">
      <c r="E44" s="122"/>
      <c r="F44" s="122"/>
      <c r="G44" s="122"/>
      <c r="H44" s="122"/>
      <c r="J44" s="73"/>
    </row>
    <row r="45" spans="1:17" s="70" customFormat="1" x14ac:dyDescent="0.2">
      <c r="E45" s="122"/>
      <c r="F45" s="122"/>
      <c r="G45" s="122"/>
      <c r="H45" s="73"/>
      <c r="I45" s="73"/>
      <c r="J45" s="73"/>
    </row>
    <row r="46" spans="1:17" x14ac:dyDescent="0.2">
      <c r="E46" s="19"/>
      <c r="F46" s="31"/>
      <c r="H46" s="76"/>
      <c r="I46" s="76"/>
      <c r="O46" s="76"/>
    </row>
    <row r="47" spans="1:17" x14ac:dyDescent="0.2">
      <c r="E47" s="19"/>
      <c r="F47" s="31"/>
      <c r="H47" s="76"/>
      <c r="I47" s="76"/>
      <c r="M47" s="76"/>
      <c r="N47" s="76"/>
      <c r="O47" s="76"/>
    </row>
    <row r="48" spans="1:17" x14ac:dyDescent="0.2">
      <c r="E48" s="19"/>
      <c r="F48" s="31"/>
      <c r="H48" s="76"/>
    </row>
    <row r="49" spans="5:8" x14ac:dyDescent="0.2">
      <c r="E49" s="19"/>
      <c r="F49" s="31"/>
      <c r="H49" s="76"/>
    </row>
    <row r="50" spans="5:8" x14ac:dyDescent="0.2">
      <c r="E50" s="19"/>
      <c r="F50" s="31"/>
      <c r="G50" s="76"/>
      <c r="H50" s="76"/>
    </row>
    <row r="51" spans="5:8" x14ac:dyDescent="0.2">
      <c r="E51" s="19"/>
      <c r="F51" s="31"/>
    </row>
    <row r="52" spans="5:8" x14ac:dyDescent="0.2">
      <c r="E52" s="19"/>
      <c r="F52" s="31"/>
    </row>
    <row r="53" spans="5:8" x14ac:dyDescent="0.2">
      <c r="E53" s="19"/>
      <c r="F53" s="31"/>
    </row>
    <row r="57" spans="5:8" x14ac:dyDescent="0.2">
      <c r="F57" s="76"/>
    </row>
    <row r="58" spans="5:8" x14ac:dyDescent="0.2">
      <c r="F58" s="76"/>
    </row>
    <row r="59" spans="5:8" x14ac:dyDescent="0.2">
      <c r="F59" s="76"/>
    </row>
    <row r="60" spans="5:8" x14ac:dyDescent="0.2">
      <c r="F60" s="76"/>
    </row>
  </sheetData>
  <phoneticPr fontId="12" type="noConversion"/>
  <hyperlinks>
    <hyperlink ref="A1" location="Índex!A1" display="TORNAR A L'ÍNDEX" xr:uid="{00000000-0004-0000-1800-000000000000}"/>
    <hyperlink ref="C1" location="TaulaA3!A1" display="TAULA ANTERIOR" xr:uid="{00000000-0004-0000-1800-000001000000}"/>
    <hyperlink ref="E1" location="GràficA5!A1" display="TAULA SEGÜENT" xr:uid="{00000000-0004-0000-1800-000002000000}"/>
  </hyperlinks>
  <pageMargins left="0.75" right="0.75" top="1" bottom="1" header="0" footer="0"/>
  <pageSetup paperSize="9" scale="87" orientation="portrait" r:id="rId1"/>
  <headerFooter alignWithMargins="0"/>
  <colBreaks count="1" manualBreakCount="1">
    <brk id="9" max="1048575" man="1"/>
  </colBreaks>
  <ignoredErrors>
    <ignoredError sqref="H42" formulaRange="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2"/>
  <dimension ref="A1:K49"/>
  <sheetViews>
    <sheetView zoomScaleNormal="100" workbookViewId="0">
      <selection activeCell="A3" sqref="A3"/>
    </sheetView>
  </sheetViews>
  <sheetFormatPr baseColWidth="10" defaultColWidth="13.33203125" defaultRowHeight="12.75" x14ac:dyDescent="0.2"/>
  <cols>
    <col min="1" max="1" width="13.33203125" style="66" customWidth="1"/>
    <col min="2" max="16384" width="13.33203125" style="66"/>
  </cols>
  <sheetData>
    <row r="1" spans="1:11" x14ac:dyDescent="0.2">
      <c r="A1" s="21" t="s">
        <v>34</v>
      </c>
      <c r="B1" s="19"/>
      <c r="C1" s="21" t="s">
        <v>87</v>
      </c>
      <c r="D1" s="19"/>
      <c r="E1" s="21" t="s">
        <v>47</v>
      </c>
      <c r="F1" s="19"/>
    </row>
    <row r="3" spans="1:11" x14ac:dyDescent="0.2">
      <c r="A3" s="15" t="s">
        <v>444</v>
      </c>
      <c r="B3" s="15"/>
      <c r="C3" s="15"/>
      <c r="D3" s="15"/>
      <c r="E3" s="15"/>
      <c r="F3" s="15"/>
      <c r="G3" s="15"/>
      <c r="H3" s="15"/>
      <c r="I3" s="15"/>
    </row>
    <row r="5" spans="1:11" x14ac:dyDescent="0.2">
      <c r="A5" s="23" t="str">
        <f>Índex!B51</f>
        <v>Gràfic A5</v>
      </c>
      <c r="B5" s="23" t="str">
        <f>Índex!A8</f>
        <v>3r trimestre 2020</v>
      </c>
    </row>
    <row r="6" spans="1:11" x14ac:dyDescent="0.2">
      <c r="A6" s="23" t="str">
        <f>Índex!C51</f>
        <v>Proporció d'atur registrat per nacionalitat sobre el total de persones aturades per sectors econòmics. Baix Llobregat</v>
      </c>
      <c r="B6" s="19"/>
    </row>
    <row r="7" spans="1:11" x14ac:dyDescent="0.2">
      <c r="A7" s="23"/>
      <c r="B7" s="19"/>
    </row>
    <row r="8" spans="1:11" x14ac:dyDescent="0.2">
      <c r="K8" s="123"/>
    </row>
    <row r="9" spans="1:11" x14ac:dyDescent="0.2">
      <c r="H9" s="67"/>
    </row>
    <row r="32" spans="1:1" x14ac:dyDescent="0.2">
      <c r="A32" s="43" t="s">
        <v>364</v>
      </c>
    </row>
    <row r="34" spans="1:8" ht="25.5" x14ac:dyDescent="0.2">
      <c r="A34" s="68" t="s">
        <v>267</v>
      </c>
      <c r="B34" s="69" t="s">
        <v>145</v>
      </c>
      <c r="C34" s="69" t="s">
        <v>146</v>
      </c>
      <c r="D34" s="69"/>
      <c r="E34" s="70" t="s">
        <v>147</v>
      </c>
      <c r="F34" s="68" t="s">
        <v>145</v>
      </c>
      <c r="G34" s="68" t="s">
        <v>146</v>
      </c>
    </row>
    <row r="35" spans="1:8" x14ac:dyDescent="0.2">
      <c r="A35" s="70" t="s">
        <v>79</v>
      </c>
      <c r="B35" s="71">
        <f>F35/E35*100</f>
        <v>54.779411764705884</v>
      </c>
      <c r="C35" s="71">
        <f>G35/E35*100</f>
        <v>45.220588235294116</v>
      </c>
      <c r="D35" s="74"/>
      <c r="E35" s="73">
        <v>272</v>
      </c>
      <c r="F35" s="73">
        <f>E35-G35</f>
        <v>149</v>
      </c>
      <c r="G35" s="73">
        <v>123</v>
      </c>
      <c r="H35" s="76"/>
    </row>
    <row r="36" spans="1:8" x14ac:dyDescent="0.2">
      <c r="A36" s="70" t="s">
        <v>80</v>
      </c>
      <c r="B36" s="71">
        <f t="shared" ref="B36:B42" si="0">F36/E36*100</f>
        <v>91.635796451550007</v>
      </c>
      <c r="C36" s="71">
        <f t="shared" ref="C36:C42" si="1">G36/E36*100</f>
        <v>8.364203548449991</v>
      </c>
      <c r="D36" s="74"/>
      <c r="E36" s="73">
        <v>5129</v>
      </c>
      <c r="F36" s="73">
        <f t="shared" ref="F36:F43" si="2">E36-G36</f>
        <v>4700</v>
      </c>
      <c r="G36" s="73">
        <v>429</v>
      </c>
      <c r="H36" s="76"/>
    </row>
    <row r="37" spans="1:8" x14ac:dyDescent="0.2">
      <c r="A37" s="70" t="s">
        <v>81</v>
      </c>
      <c r="B37" s="71">
        <f t="shared" si="0"/>
        <v>77.675840978593271</v>
      </c>
      <c r="C37" s="71">
        <f t="shared" si="1"/>
        <v>22.324159021406729</v>
      </c>
      <c r="D37" s="74"/>
      <c r="E37" s="73">
        <v>3597</v>
      </c>
      <c r="F37" s="73">
        <f t="shared" si="2"/>
        <v>2794</v>
      </c>
      <c r="G37" s="73">
        <v>803</v>
      </c>
      <c r="H37" s="76"/>
    </row>
    <row r="38" spans="1:8" x14ac:dyDescent="0.2">
      <c r="A38" s="70" t="s">
        <v>82</v>
      </c>
      <c r="B38" s="71">
        <f t="shared" si="0"/>
        <v>86.992079335436927</v>
      </c>
      <c r="C38" s="71">
        <f t="shared" si="1"/>
        <v>13.007920664563075</v>
      </c>
      <c r="D38" s="74"/>
      <c r="E38" s="73">
        <v>15529</v>
      </c>
      <c r="F38" s="73">
        <f t="shared" si="2"/>
        <v>13509</v>
      </c>
      <c r="G38" s="73">
        <v>2020</v>
      </c>
      <c r="H38" s="76"/>
    </row>
    <row r="39" spans="1:8" x14ac:dyDescent="0.2">
      <c r="A39" s="70" t="s">
        <v>83</v>
      </c>
      <c r="B39" s="71">
        <f t="shared" si="0"/>
        <v>86.964053702901694</v>
      </c>
      <c r="C39" s="71">
        <f t="shared" si="1"/>
        <v>13.035946297098311</v>
      </c>
      <c r="D39" s="74"/>
      <c r="E39" s="73">
        <v>2309</v>
      </c>
      <c r="F39" s="73">
        <f t="shared" si="2"/>
        <v>2008</v>
      </c>
      <c r="G39" s="73">
        <v>301</v>
      </c>
      <c r="H39" s="76"/>
    </row>
    <row r="40" spans="1:8" x14ac:dyDescent="0.2">
      <c r="A40" s="70" t="s">
        <v>84</v>
      </c>
      <c r="B40" s="71">
        <f t="shared" si="0"/>
        <v>86.251796736281392</v>
      </c>
      <c r="C40" s="71">
        <f t="shared" si="1"/>
        <v>13.748203263718612</v>
      </c>
      <c r="D40" s="74"/>
      <c r="E40" s="73">
        <v>11827</v>
      </c>
      <c r="F40" s="73">
        <f t="shared" si="2"/>
        <v>10201</v>
      </c>
      <c r="G40" s="73">
        <v>1626</v>
      </c>
      <c r="H40" s="76"/>
    </row>
    <row r="41" spans="1:8" x14ac:dyDescent="0.2">
      <c r="A41" s="70" t="s">
        <v>85</v>
      </c>
      <c r="B41" s="71">
        <f t="shared" si="0"/>
        <v>92.106790481717937</v>
      </c>
      <c r="C41" s="71">
        <f t="shared" si="1"/>
        <v>7.8932095182820659</v>
      </c>
      <c r="D41" s="74"/>
      <c r="E41" s="73">
        <v>3446</v>
      </c>
      <c r="F41" s="73">
        <f t="shared" si="2"/>
        <v>3174</v>
      </c>
      <c r="G41" s="73">
        <v>272</v>
      </c>
      <c r="H41" s="76"/>
    </row>
    <row r="42" spans="1:8" x14ac:dyDescent="0.2">
      <c r="A42" s="70" t="s">
        <v>86</v>
      </c>
      <c r="B42" s="71">
        <f t="shared" si="0"/>
        <v>84.031060094530716</v>
      </c>
      <c r="C42" s="71">
        <f t="shared" si="1"/>
        <v>15.968939905469279</v>
      </c>
      <c r="D42" s="74"/>
      <c r="E42" s="73">
        <v>2962</v>
      </c>
      <c r="F42" s="73">
        <f t="shared" si="2"/>
        <v>2489</v>
      </c>
      <c r="G42" s="73">
        <v>473</v>
      </c>
      <c r="H42" s="76"/>
    </row>
    <row r="43" spans="1:8" x14ac:dyDescent="0.2">
      <c r="A43" s="70" t="s">
        <v>266</v>
      </c>
      <c r="B43" s="71">
        <f>F43/E43*100</f>
        <v>59.635599159074978</v>
      </c>
      <c r="C43" s="71">
        <f>G43/E43*100</f>
        <v>40.364400840925022</v>
      </c>
      <c r="D43" s="74"/>
      <c r="E43" s="73">
        <v>2854</v>
      </c>
      <c r="F43" s="73">
        <f t="shared" si="2"/>
        <v>1702</v>
      </c>
      <c r="G43" s="122">
        <v>1152</v>
      </c>
      <c r="H43" s="76"/>
    </row>
    <row r="44" spans="1:8" x14ac:dyDescent="0.2">
      <c r="A44" s="70"/>
      <c r="B44" s="70"/>
      <c r="C44" s="70"/>
      <c r="D44" s="70"/>
      <c r="E44" s="73"/>
      <c r="F44" s="70"/>
      <c r="G44" s="70"/>
    </row>
    <row r="45" spans="1:8" x14ac:dyDescent="0.2">
      <c r="A45" s="70"/>
      <c r="B45" s="70"/>
      <c r="C45" s="70"/>
      <c r="D45" s="70"/>
      <c r="E45" s="73"/>
      <c r="F45" s="73"/>
      <c r="G45" s="73"/>
    </row>
    <row r="46" spans="1:8" x14ac:dyDescent="0.2">
      <c r="A46" s="70"/>
      <c r="B46" s="70"/>
      <c r="C46" s="70"/>
      <c r="D46" s="70"/>
      <c r="E46" s="73">
        <f>SUM(E35:E43)</f>
        <v>47925</v>
      </c>
      <c r="F46" s="73">
        <f>SUM(F35:F43)</f>
        <v>40726</v>
      </c>
      <c r="G46" s="73">
        <f>SUM(G35:G43)</f>
        <v>7199</v>
      </c>
    </row>
    <row r="47" spans="1:8" x14ac:dyDescent="0.2">
      <c r="A47" s="70"/>
      <c r="B47" s="70"/>
      <c r="C47" s="70"/>
      <c r="D47" s="70"/>
      <c r="E47" s="70"/>
      <c r="F47" s="70"/>
      <c r="G47" s="70"/>
    </row>
    <row r="48" spans="1:8" x14ac:dyDescent="0.2">
      <c r="A48" s="70"/>
      <c r="B48" s="70"/>
      <c r="C48" s="70"/>
      <c r="D48" s="70"/>
      <c r="E48" s="70"/>
      <c r="F48" s="70"/>
      <c r="G48" s="70"/>
    </row>
    <row r="49" spans="1:7" x14ac:dyDescent="0.2">
      <c r="A49" s="70"/>
      <c r="B49" s="70"/>
      <c r="C49" s="70"/>
      <c r="D49" s="70"/>
      <c r="E49" s="70"/>
      <c r="F49" s="70"/>
      <c r="G49" s="70"/>
    </row>
  </sheetData>
  <phoneticPr fontId="12" type="noConversion"/>
  <hyperlinks>
    <hyperlink ref="A1" location="Índex!A1" display="TORNAR A L'ÍNDEX" xr:uid="{00000000-0004-0000-1900-000000000000}"/>
    <hyperlink ref="C1" location="GràficA4!A1" display="TAULA ANTERIOR" xr:uid="{00000000-0004-0000-1900-000001000000}"/>
    <hyperlink ref="E1" location="GràficA6!A1" display="TAULA SEGÜENT" xr:uid="{00000000-0004-0000-19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3"/>
  <dimension ref="A1:I67"/>
  <sheetViews>
    <sheetView zoomScaleNormal="100" workbookViewId="0">
      <selection activeCell="A3" sqref="A3"/>
    </sheetView>
  </sheetViews>
  <sheetFormatPr baseColWidth="10" defaultColWidth="13.33203125" defaultRowHeight="12.75" x14ac:dyDescent="0.2"/>
  <cols>
    <col min="1" max="1" width="13.33203125" style="66" customWidth="1"/>
    <col min="2" max="16384" width="13.33203125" style="66"/>
  </cols>
  <sheetData>
    <row r="1" spans="1:9" x14ac:dyDescent="0.2">
      <c r="A1" s="21" t="s">
        <v>34</v>
      </c>
      <c r="B1" s="19"/>
      <c r="C1" s="21" t="s">
        <v>87</v>
      </c>
      <c r="D1" s="19"/>
      <c r="E1" s="21" t="s">
        <v>47</v>
      </c>
      <c r="F1" s="19"/>
      <c r="G1" s="19"/>
    </row>
    <row r="3" spans="1:9" x14ac:dyDescent="0.2">
      <c r="A3" s="15" t="s">
        <v>445</v>
      </c>
      <c r="B3" s="15"/>
      <c r="C3" s="15"/>
      <c r="D3" s="15"/>
      <c r="E3" s="15"/>
      <c r="F3" s="15"/>
      <c r="G3" s="15"/>
      <c r="H3" s="15"/>
      <c r="I3" s="15"/>
    </row>
    <row r="5" spans="1:9" x14ac:dyDescent="0.2">
      <c r="A5" s="23" t="str">
        <f>Índex!B53</f>
        <v>Gràfic A6</v>
      </c>
      <c r="B5" s="23" t="str">
        <f>Índex!A8</f>
        <v>3r trimestre 2020</v>
      </c>
    </row>
    <row r="6" spans="1:9" x14ac:dyDescent="0.2">
      <c r="A6" s="23" t="str">
        <f>Índex!C53</f>
        <v>Variació de l'atur registrat per sector econòmic anterior. Baix Llobregat</v>
      </c>
      <c r="B6" s="19"/>
    </row>
    <row r="7" spans="1:9" x14ac:dyDescent="0.2">
      <c r="A7" s="23"/>
      <c r="B7" s="19"/>
    </row>
    <row r="32" spans="1:1" x14ac:dyDescent="0.2">
      <c r="A32" s="43" t="s">
        <v>364</v>
      </c>
    </row>
    <row r="34" spans="1:8" ht="25.5" x14ac:dyDescent="0.2">
      <c r="A34" s="68" t="s">
        <v>267</v>
      </c>
      <c r="B34" s="69" t="s">
        <v>39</v>
      </c>
      <c r="C34" s="69" t="s">
        <v>40</v>
      </c>
      <c r="D34" s="69"/>
      <c r="E34" s="70"/>
      <c r="F34" s="70"/>
      <c r="G34" s="70"/>
    </row>
    <row r="35" spans="1:8" x14ac:dyDescent="0.2">
      <c r="A35" s="70" t="s">
        <v>79</v>
      </c>
      <c r="B35" s="71">
        <f>(B46-B57)/B57*100</f>
        <v>3.4220532319391634</v>
      </c>
      <c r="C35" s="71">
        <f t="shared" ref="C35:C42" si="0">(B46-E57)/E57*100</f>
        <v>36.683417085427131</v>
      </c>
      <c r="D35" s="74"/>
      <c r="E35" s="70"/>
      <c r="F35" s="70"/>
      <c r="G35" s="70"/>
    </row>
    <row r="36" spans="1:8" x14ac:dyDescent="0.2">
      <c r="A36" s="70" t="s">
        <v>80</v>
      </c>
      <c r="B36" s="71">
        <f t="shared" ref="B36:B43" si="1">(B47-B58)/B58*100</f>
        <v>-0.60077519379844957</v>
      </c>
      <c r="C36" s="71">
        <f t="shared" si="0"/>
        <v>14.358974358974358</v>
      </c>
      <c r="D36" s="74"/>
      <c r="E36" s="70"/>
      <c r="F36" s="70"/>
      <c r="G36" s="70"/>
    </row>
    <row r="37" spans="1:8" x14ac:dyDescent="0.2">
      <c r="A37" s="70" t="s">
        <v>81</v>
      </c>
      <c r="B37" s="71">
        <f t="shared" si="1"/>
        <v>-2.4410089503661516</v>
      </c>
      <c r="C37" s="71">
        <f t="shared" si="0"/>
        <v>14.736842105263156</v>
      </c>
      <c r="D37" s="74"/>
      <c r="E37" s="70"/>
      <c r="F37" s="70"/>
      <c r="G37" s="70"/>
    </row>
    <row r="38" spans="1:8" x14ac:dyDescent="0.2">
      <c r="A38" s="70" t="s">
        <v>82</v>
      </c>
      <c r="B38" s="71">
        <f t="shared" si="1"/>
        <v>-7.3614508142933843</v>
      </c>
      <c r="C38" s="71">
        <f t="shared" si="0"/>
        <v>27.842265579978598</v>
      </c>
      <c r="D38" s="74"/>
      <c r="E38" s="70"/>
      <c r="F38" s="70"/>
      <c r="G38" s="70"/>
      <c r="H38" s="75"/>
    </row>
    <row r="39" spans="1:8" x14ac:dyDescent="0.2">
      <c r="A39" s="70" t="s">
        <v>83</v>
      </c>
      <c r="B39" s="71">
        <f t="shared" si="1"/>
        <v>-1.3669372063220846</v>
      </c>
      <c r="C39" s="71">
        <f t="shared" si="0"/>
        <v>52.208305866842451</v>
      </c>
      <c r="D39" s="74"/>
      <c r="E39" s="70"/>
      <c r="F39" s="70"/>
      <c r="G39" s="70"/>
    </row>
    <row r="40" spans="1:8" x14ac:dyDescent="0.2">
      <c r="A40" s="70" t="s">
        <v>84</v>
      </c>
      <c r="B40" s="71">
        <f t="shared" si="1"/>
        <v>-1.7282924802658912</v>
      </c>
      <c r="C40" s="71">
        <f t="shared" si="0"/>
        <v>28.624252311038607</v>
      </c>
      <c r="D40" s="74"/>
      <c r="E40" s="70"/>
      <c r="F40" s="70"/>
      <c r="G40" s="70"/>
    </row>
    <row r="41" spans="1:8" x14ac:dyDescent="0.2">
      <c r="A41" s="70" t="s">
        <v>85</v>
      </c>
      <c r="B41" s="71">
        <f t="shared" si="1"/>
        <v>-3.2022471910112356</v>
      </c>
      <c r="C41" s="71">
        <f t="shared" si="0"/>
        <v>20.363255326580511</v>
      </c>
      <c r="D41" s="74"/>
      <c r="E41" s="70"/>
      <c r="F41" s="70"/>
      <c r="G41" s="70"/>
    </row>
    <row r="42" spans="1:8" x14ac:dyDescent="0.2">
      <c r="A42" s="70" t="s">
        <v>86</v>
      </c>
      <c r="B42" s="71">
        <f t="shared" si="1"/>
        <v>-3.1393067364290386</v>
      </c>
      <c r="C42" s="71">
        <f t="shared" si="0"/>
        <v>19.773554387383744</v>
      </c>
      <c r="D42" s="74"/>
      <c r="E42" s="70"/>
      <c r="F42" s="70"/>
      <c r="G42" s="70"/>
    </row>
    <row r="43" spans="1:8" x14ac:dyDescent="0.2">
      <c r="A43" s="70" t="s">
        <v>266</v>
      </c>
      <c r="B43" s="71">
        <f t="shared" si="1"/>
        <v>11.921568627450981</v>
      </c>
      <c r="C43" s="71">
        <f>(B54-E65)/E65*100</f>
        <v>12.009419152276294</v>
      </c>
      <c r="D43" s="70"/>
      <c r="E43" s="70"/>
      <c r="F43" s="70"/>
      <c r="G43" s="70"/>
    </row>
    <row r="44" spans="1:8" x14ac:dyDescent="0.2">
      <c r="A44" s="70"/>
      <c r="B44" s="71"/>
      <c r="C44" s="71"/>
      <c r="D44" s="70"/>
      <c r="E44" s="70"/>
      <c r="F44" s="70"/>
      <c r="G44" s="70"/>
    </row>
    <row r="45" spans="1:8" ht="25.5" x14ac:dyDescent="0.2">
      <c r="A45" s="68" t="s">
        <v>114</v>
      </c>
      <c r="B45" s="69"/>
      <c r="C45" s="69"/>
      <c r="D45" s="69"/>
      <c r="E45" s="70"/>
      <c r="F45" s="70"/>
      <c r="G45" s="70"/>
    </row>
    <row r="46" spans="1:8" x14ac:dyDescent="0.2">
      <c r="A46" s="70" t="s">
        <v>79</v>
      </c>
      <c r="B46" s="73">
        <v>272</v>
      </c>
      <c r="C46" s="73"/>
      <c r="D46" s="73"/>
      <c r="E46" s="70"/>
      <c r="F46" s="70"/>
      <c r="G46" s="70"/>
    </row>
    <row r="47" spans="1:8" x14ac:dyDescent="0.2">
      <c r="A47" s="70" t="s">
        <v>80</v>
      </c>
      <c r="B47" s="73">
        <v>5129</v>
      </c>
      <c r="C47" s="73"/>
      <c r="D47" s="73"/>
      <c r="E47" s="70"/>
      <c r="F47" s="70"/>
      <c r="G47" s="70"/>
    </row>
    <row r="48" spans="1:8" x14ac:dyDescent="0.2">
      <c r="A48" s="70" t="s">
        <v>81</v>
      </c>
      <c r="B48" s="73">
        <v>3597</v>
      </c>
      <c r="C48" s="73"/>
      <c r="D48" s="73"/>
      <c r="E48" s="70"/>
      <c r="F48" s="70"/>
      <c r="G48" s="70"/>
    </row>
    <row r="49" spans="1:8" x14ac:dyDescent="0.2">
      <c r="A49" s="70" t="s">
        <v>82</v>
      </c>
      <c r="B49" s="73">
        <v>15529</v>
      </c>
      <c r="C49" s="73"/>
      <c r="D49" s="73"/>
      <c r="E49" s="70"/>
      <c r="F49" s="73"/>
      <c r="G49" s="73"/>
    </row>
    <row r="50" spans="1:8" x14ac:dyDescent="0.2">
      <c r="A50" s="70" t="s">
        <v>83</v>
      </c>
      <c r="B50" s="73">
        <v>2309</v>
      </c>
      <c r="C50" s="73"/>
      <c r="D50" s="73"/>
      <c r="E50" s="70"/>
      <c r="F50" s="73"/>
      <c r="G50" s="73"/>
    </row>
    <row r="51" spans="1:8" x14ac:dyDescent="0.2">
      <c r="A51" s="70" t="s">
        <v>84</v>
      </c>
      <c r="B51" s="73">
        <v>11827</v>
      </c>
      <c r="C51" s="73"/>
      <c r="D51" s="73"/>
      <c r="E51" s="70"/>
      <c r="F51" s="73"/>
      <c r="G51" s="73"/>
    </row>
    <row r="52" spans="1:8" x14ac:dyDescent="0.2">
      <c r="A52" s="70" t="s">
        <v>85</v>
      </c>
      <c r="B52" s="73">
        <v>3446</v>
      </c>
      <c r="C52" s="73"/>
      <c r="D52" s="73"/>
      <c r="E52" s="70"/>
      <c r="F52" s="70"/>
      <c r="G52" s="70"/>
    </row>
    <row r="53" spans="1:8" x14ac:dyDescent="0.2">
      <c r="A53" s="70" t="s">
        <v>86</v>
      </c>
      <c r="B53" s="73">
        <v>2962</v>
      </c>
      <c r="C53" s="73"/>
      <c r="D53" s="73"/>
      <c r="E53" s="70"/>
      <c r="F53" s="70"/>
      <c r="G53" s="70"/>
    </row>
    <row r="54" spans="1:8" x14ac:dyDescent="0.2">
      <c r="A54" s="70" t="s">
        <v>266</v>
      </c>
      <c r="B54" s="73">
        <v>2854</v>
      </c>
      <c r="C54" s="70"/>
      <c r="D54" s="70"/>
      <c r="E54" s="70"/>
      <c r="F54" s="70"/>
      <c r="G54" s="70"/>
    </row>
    <row r="55" spans="1:8" x14ac:dyDescent="0.2">
      <c r="A55" s="70"/>
      <c r="B55" s="73"/>
      <c r="C55" s="70"/>
      <c r="D55" s="70"/>
      <c r="E55" s="70"/>
      <c r="F55" s="70"/>
      <c r="G55" s="70"/>
    </row>
    <row r="56" spans="1:8" ht="25.5" x14ac:dyDescent="0.2">
      <c r="A56" s="68" t="s">
        <v>41</v>
      </c>
      <c r="B56" s="69"/>
      <c r="C56" s="69"/>
      <c r="D56" s="68" t="s">
        <v>112</v>
      </c>
      <c r="E56" s="69"/>
      <c r="F56" s="70"/>
      <c r="G56" s="70"/>
    </row>
    <row r="57" spans="1:8" x14ac:dyDescent="0.2">
      <c r="A57" s="70" t="s">
        <v>79</v>
      </c>
      <c r="B57" s="73">
        <v>263</v>
      </c>
      <c r="C57" s="73"/>
      <c r="D57" s="70" t="s">
        <v>79</v>
      </c>
      <c r="E57" s="73">
        <v>199</v>
      </c>
      <c r="F57" s="70"/>
      <c r="G57" s="70"/>
    </row>
    <row r="58" spans="1:8" x14ac:dyDescent="0.2">
      <c r="A58" s="70" t="s">
        <v>80</v>
      </c>
      <c r="B58" s="73">
        <v>5160</v>
      </c>
      <c r="C58" s="73"/>
      <c r="D58" s="70" t="s">
        <v>80</v>
      </c>
      <c r="E58" s="73">
        <v>4485</v>
      </c>
      <c r="F58" s="70"/>
      <c r="G58" s="70"/>
    </row>
    <row r="59" spans="1:8" x14ac:dyDescent="0.2">
      <c r="A59" s="70" t="s">
        <v>81</v>
      </c>
      <c r="B59" s="73">
        <v>3687</v>
      </c>
      <c r="C59" s="73"/>
      <c r="D59" s="70" t="s">
        <v>81</v>
      </c>
      <c r="E59" s="73">
        <v>3135</v>
      </c>
      <c r="F59" s="70"/>
      <c r="G59" s="70"/>
    </row>
    <row r="60" spans="1:8" x14ac:dyDescent="0.2">
      <c r="A60" s="70" t="s">
        <v>82</v>
      </c>
      <c r="B60" s="73">
        <v>16763</v>
      </c>
      <c r="C60" s="73"/>
      <c r="D60" s="70" t="s">
        <v>82</v>
      </c>
      <c r="E60" s="73">
        <v>12147</v>
      </c>
      <c r="F60" s="70"/>
      <c r="G60" s="70"/>
    </row>
    <row r="61" spans="1:8" x14ac:dyDescent="0.2">
      <c r="A61" s="70" t="s">
        <v>83</v>
      </c>
      <c r="B61" s="73">
        <v>2341</v>
      </c>
      <c r="C61" s="73"/>
      <c r="D61" s="70" t="s">
        <v>83</v>
      </c>
      <c r="E61" s="73">
        <v>1517</v>
      </c>
      <c r="F61" s="70"/>
      <c r="G61" s="70"/>
      <c r="H61" s="76"/>
    </row>
    <row r="62" spans="1:8" x14ac:dyDescent="0.2">
      <c r="A62" s="70" t="s">
        <v>84</v>
      </c>
      <c r="B62" s="73">
        <v>12035</v>
      </c>
      <c r="C62" s="73"/>
      <c r="D62" s="70" t="s">
        <v>84</v>
      </c>
      <c r="E62" s="73">
        <v>9195</v>
      </c>
      <c r="F62" s="70"/>
      <c r="G62" s="70"/>
    </row>
    <row r="63" spans="1:8" x14ac:dyDescent="0.2">
      <c r="A63" s="70" t="s">
        <v>85</v>
      </c>
      <c r="B63" s="73">
        <v>3560</v>
      </c>
      <c r="C63" s="73"/>
      <c r="D63" s="70" t="s">
        <v>85</v>
      </c>
      <c r="E63" s="73">
        <v>2863</v>
      </c>
      <c r="F63" s="70"/>
      <c r="G63" s="70"/>
    </row>
    <row r="64" spans="1:8" x14ac:dyDescent="0.2">
      <c r="A64" s="70" t="s">
        <v>86</v>
      </c>
      <c r="B64" s="73">
        <v>3058</v>
      </c>
      <c r="C64" s="73"/>
      <c r="D64" s="70" t="s">
        <v>86</v>
      </c>
      <c r="E64" s="73">
        <v>2473</v>
      </c>
      <c r="F64" s="70"/>
      <c r="G64" s="70"/>
    </row>
    <row r="65" spans="1:7" x14ac:dyDescent="0.2">
      <c r="A65" s="70" t="s">
        <v>266</v>
      </c>
      <c r="B65" s="73">
        <v>2550</v>
      </c>
      <c r="C65" s="70"/>
      <c r="D65" s="70" t="s">
        <v>266</v>
      </c>
      <c r="E65" s="73">
        <v>2548</v>
      </c>
      <c r="F65" s="70"/>
      <c r="G65" s="70"/>
    </row>
    <row r="66" spans="1:7" x14ac:dyDescent="0.2">
      <c r="A66" s="70"/>
      <c r="B66" s="73"/>
      <c r="C66" s="70"/>
      <c r="D66" s="70"/>
      <c r="E66" s="73"/>
      <c r="F66" s="70"/>
      <c r="G66" s="70"/>
    </row>
    <row r="67" spans="1:7" x14ac:dyDescent="0.2">
      <c r="A67" s="70"/>
      <c r="B67" s="70"/>
      <c r="C67" s="70"/>
      <c r="D67" s="70"/>
      <c r="E67" s="70"/>
      <c r="F67" s="70"/>
      <c r="G67" s="70"/>
    </row>
  </sheetData>
  <phoneticPr fontId="12" type="noConversion"/>
  <hyperlinks>
    <hyperlink ref="A1" location="Índex!A1" display="TORNAR A L'ÍNDEX" xr:uid="{00000000-0004-0000-1A00-000000000000}"/>
    <hyperlink ref="C1" location="GràficA5!A1" display="TAULA ANTERIOR" xr:uid="{00000000-0004-0000-1A00-000001000000}"/>
    <hyperlink ref="E1" location="TaulaA4!A1" display="TAULA SEGÜENT" xr:uid="{00000000-0004-0000-1A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4"/>
  <dimension ref="A1:H36"/>
  <sheetViews>
    <sheetView zoomScaleNormal="100" workbookViewId="0">
      <selection activeCell="A3" sqref="A3"/>
    </sheetView>
  </sheetViews>
  <sheetFormatPr baseColWidth="10" defaultColWidth="12.83203125" defaultRowHeight="12.75" x14ac:dyDescent="0.2"/>
  <cols>
    <col min="1" max="1" width="75" style="19" customWidth="1"/>
    <col min="2" max="6" width="12.83203125" style="19"/>
    <col min="7" max="7" width="30.83203125" style="19" customWidth="1"/>
    <col min="8" max="16384" width="12.83203125" style="19"/>
  </cols>
  <sheetData>
    <row r="1" spans="1:5" x14ac:dyDescent="0.2">
      <c r="A1" s="21" t="s">
        <v>34</v>
      </c>
      <c r="B1" s="21" t="s">
        <v>87</v>
      </c>
      <c r="D1" s="21" t="s">
        <v>47</v>
      </c>
    </row>
    <row r="2" spans="1:5" x14ac:dyDescent="0.2">
      <c r="A2" s="21"/>
    </row>
    <row r="3" spans="1:5" x14ac:dyDescent="0.2">
      <c r="A3" s="15" t="s">
        <v>445</v>
      </c>
      <c r="B3" s="15"/>
      <c r="C3" s="15"/>
      <c r="D3" s="15"/>
      <c r="E3" s="22"/>
    </row>
    <row r="4" spans="1:5" x14ac:dyDescent="0.2">
      <c r="A4" s="21"/>
    </row>
    <row r="5" spans="1:5" x14ac:dyDescent="0.2">
      <c r="A5" s="23" t="str">
        <f>Índex!B54</f>
        <v>Taula A4</v>
      </c>
      <c r="B5" s="23" t="str">
        <f>Índex!A8</f>
        <v>3r trimestre 2020</v>
      </c>
    </row>
    <row r="6" spans="1:5" ht="13.5" thickBot="1" x14ac:dyDescent="0.25">
      <c r="A6" s="44" t="str">
        <f>Índex!C54</f>
        <v>Activitats econòmiques que més han fet pujar o baixar l'atur registrat. Baix Llobregat</v>
      </c>
      <c r="B6" s="40"/>
      <c r="C6" s="40"/>
      <c r="D6" s="40"/>
    </row>
    <row r="7" spans="1:5" ht="12.75" customHeight="1" x14ac:dyDescent="0.2">
      <c r="A7" s="191" t="s">
        <v>149</v>
      </c>
      <c r="B7" s="177" t="s">
        <v>37</v>
      </c>
      <c r="C7" s="182" t="s">
        <v>39</v>
      </c>
      <c r="D7" s="182"/>
    </row>
    <row r="8" spans="1:5" x14ac:dyDescent="0.2">
      <c r="A8" s="190"/>
      <c r="B8" s="178"/>
      <c r="C8" s="84" t="s">
        <v>37</v>
      </c>
      <c r="D8" s="84" t="s">
        <v>38</v>
      </c>
    </row>
    <row r="9" spans="1:5" x14ac:dyDescent="0.2">
      <c r="A9" s="30" t="s">
        <v>389</v>
      </c>
      <c r="B9" s="27">
        <v>2854</v>
      </c>
      <c r="C9" s="27">
        <v>304</v>
      </c>
      <c r="D9" s="28">
        <v>11.921568627451</v>
      </c>
    </row>
    <row r="10" spans="1:5" x14ac:dyDescent="0.2">
      <c r="A10" s="30" t="s">
        <v>412</v>
      </c>
      <c r="B10" s="27">
        <v>2409</v>
      </c>
      <c r="C10" s="27">
        <v>34</v>
      </c>
      <c r="D10" s="28">
        <v>1.4315789473684211</v>
      </c>
    </row>
    <row r="11" spans="1:5" x14ac:dyDescent="0.2">
      <c r="A11" s="30" t="s">
        <v>413</v>
      </c>
      <c r="B11" s="27">
        <v>320</v>
      </c>
      <c r="C11" s="27">
        <v>30</v>
      </c>
      <c r="D11" s="28">
        <v>10.344827586206897</v>
      </c>
    </row>
    <row r="12" spans="1:5" x14ac:dyDescent="0.2">
      <c r="A12" s="30" t="s">
        <v>414</v>
      </c>
      <c r="B12" s="27">
        <v>914</v>
      </c>
      <c r="C12" s="27">
        <v>23</v>
      </c>
      <c r="D12" s="28">
        <v>2.5813692480359149</v>
      </c>
    </row>
    <row r="13" spans="1:5" x14ac:dyDescent="0.2">
      <c r="A13" s="30" t="s">
        <v>415</v>
      </c>
      <c r="B13" s="27">
        <v>254</v>
      </c>
      <c r="C13" s="27">
        <v>22</v>
      </c>
      <c r="D13" s="28">
        <v>9.4827586206896548</v>
      </c>
    </row>
    <row r="14" spans="1:5" x14ac:dyDescent="0.2">
      <c r="A14" s="30" t="s">
        <v>416</v>
      </c>
      <c r="B14" s="27">
        <v>426</v>
      </c>
      <c r="C14" s="27">
        <v>22</v>
      </c>
      <c r="D14" s="28">
        <v>5.4455445544554459</v>
      </c>
    </row>
    <row r="15" spans="1:5" x14ac:dyDescent="0.2">
      <c r="A15" s="30" t="s">
        <v>417</v>
      </c>
      <c r="B15" s="27">
        <v>175</v>
      </c>
      <c r="C15" s="27">
        <v>15</v>
      </c>
      <c r="D15" s="28">
        <v>9.375</v>
      </c>
    </row>
    <row r="16" spans="1:5" x14ac:dyDescent="0.2">
      <c r="A16" s="30" t="s">
        <v>418</v>
      </c>
      <c r="B16" s="27">
        <v>964</v>
      </c>
      <c r="C16" s="27">
        <v>15</v>
      </c>
      <c r="D16" s="28">
        <v>1.5806111696522658</v>
      </c>
    </row>
    <row r="17" spans="1:4" x14ac:dyDescent="0.2">
      <c r="A17" s="124" t="s">
        <v>419</v>
      </c>
      <c r="B17" s="125">
        <v>216</v>
      </c>
      <c r="C17" s="125">
        <v>14</v>
      </c>
      <c r="D17" s="126">
        <v>6.9306930693069315</v>
      </c>
    </row>
    <row r="18" spans="1:4" ht="13.5" thickBot="1" x14ac:dyDescent="0.25">
      <c r="A18" s="124" t="s">
        <v>420</v>
      </c>
      <c r="B18" s="127">
        <v>167</v>
      </c>
      <c r="C18" s="127">
        <v>13</v>
      </c>
      <c r="D18" s="128">
        <v>8.4415584415584419</v>
      </c>
    </row>
    <row r="19" spans="1:4" x14ac:dyDescent="0.2">
      <c r="A19" s="191" t="s">
        <v>150</v>
      </c>
      <c r="B19" s="177" t="s">
        <v>37</v>
      </c>
      <c r="C19" s="182" t="s">
        <v>39</v>
      </c>
      <c r="D19" s="182"/>
    </row>
    <row r="20" spans="1:4" x14ac:dyDescent="0.2">
      <c r="A20" s="190"/>
      <c r="B20" s="178"/>
      <c r="C20" s="84" t="s">
        <v>37</v>
      </c>
      <c r="D20" s="84" t="s">
        <v>38</v>
      </c>
    </row>
    <row r="21" spans="1:4" x14ac:dyDescent="0.2">
      <c r="A21" s="30" t="s">
        <v>383</v>
      </c>
      <c r="B21" s="51">
        <v>4544</v>
      </c>
      <c r="C21" s="51">
        <v>-1099</v>
      </c>
      <c r="D21" s="129">
        <v>-19.475456317561584</v>
      </c>
    </row>
    <row r="22" spans="1:4" x14ac:dyDescent="0.2">
      <c r="A22" s="30" t="s">
        <v>388</v>
      </c>
      <c r="B22" s="51">
        <v>1029</v>
      </c>
      <c r="C22" s="51">
        <v>-147</v>
      </c>
      <c r="D22" s="129">
        <v>-12.5</v>
      </c>
    </row>
    <row r="23" spans="1:4" x14ac:dyDescent="0.2">
      <c r="A23" s="30" t="s">
        <v>384</v>
      </c>
      <c r="B23" s="51">
        <v>3624</v>
      </c>
      <c r="C23" s="51">
        <v>-110</v>
      </c>
      <c r="D23" s="129">
        <v>-2.9459025174076059</v>
      </c>
    </row>
    <row r="24" spans="1:4" x14ac:dyDescent="0.2">
      <c r="A24" s="30" t="s">
        <v>421</v>
      </c>
      <c r="B24" s="51">
        <v>646</v>
      </c>
      <c r="C24" s="51">
        <v>-61</v>
      </c>
      <c r="D24" s="129">
        <v>-8.628005657708627</v>
      </c>
    </row>
    <row r="25" spans="1:4" x14ac:dyDescent="0.2">
      <c r="A25" s="30" t="s">
        <v>422</v>
      </c>
      <c r="B25" s="51">
        <v>557</v>
      </c>
      <c r="C25" s="51">
        <v>-57</v>
      </c>
      <c r="D25" s="129">
        <v>-9.2833876221498368</v>
      </c>
    </row>
    <row r="26" spans="1:4" x14ac:dyDescent="0.2">
      <c r="A26" s="30" t="s">
        <v>423</v>
      </c>
      <c r="B26" s="51">
        <v>667</v>
      </c>
      <c r="C26" s="51">
        <v>-55</v>
      </c>
      <c r="D26" s="129">
        <v>-7.6177285318559553</v>
      </c>
    </row>
    <row r="27" spans="1:4" x14ac:dyDescent="0.2">
      <c r="A27" s="30" t="s">
        <v>424</v>
      </c>
      <c r="B27" s="51">
        <v>307</v>
      </c>
      <c r="C27" s="51">
        <v>-47</v>
      </c>
      <c r="D27" s="129">
        <v>-13.27683615819209</v>
      </c>
    </row>
    <row r="28" spans="1:4" x14ac:dyDescent="0.2">
      <c r="A28" s="124" t="s">
        <v>425</v>
      </c>
      <c r="B28" s="51">
        <v>1268</v>
      </c>
      <c r="C28" s="51">
        <v>-45</v>
      </c>
      <c r="D28" s="129">
        <v>-3.4272658035034271</v>
      </c>
    </row>
    <row r="29" spans="1:4" x14ac:dyDescent="0.2">
      <c r="A29" s="124" t="s">
        <v>385</v>
      </c>
      <c r="B29" s="51">
        <v>2144</v>
      </c>
      <c r="C29" s="51">
        <v>-44</v>
      </c>
      <c r="D29" s="129">
        <v>-2.0109689213893969</v>
      </c>
    </row>
    <row r="30" spans="1:4" ht="13.5" thickBot="1" x14ac:dyDescent="0.25">
      <c r="A30" s="64" t="s">
        <v>426</v>
      </c>
      <c r="B30" s="41">
        <v>645</v>
      </c>
      <c r="C30" s="41">
        <v>-43</v>
      </c>
      <c r="D30" s="42">
        <v>-6.25</v>
      </c>
    </row>
    <row r="31" spans="1:4" x14ac:dyDescent="0.2">
      <c r="A31" s="43" t="s">
        <v>364</v>
      </c>
      <c r="B31" s="31"/>
    </row>
    <row r="32" spans="1:4" x14ac:dyDescent="0.2">
      <c r="A32" s="30"/>
    </row>
    <row r="33" spans="3:8" x14ac:dyDescent="0.2">
      <c r="C33" s="31"/>
    </row>
    <row r="36" spans="3:8" x14ac:dyDescent="0.2">
      <c r="H36" s="113">
        <f>7000/164</f>
        <v>42.68292682926829</v>
      </c>
    </row>
  </sheetData>
  <mergeCells count="6">
    <mergeCell ref="A19:A20"/>
    <mergeCell ref="B19:B20"/>
    <mergeCell ref="C19:D19"/>
    <mergeCell ref="B7:B8"/>
    <mergeCell ref="A7:A8"/>
    <mergeCell ref="C7:D7"/>
  </mergeCells>
  <phoneticPr fontId="2" type="noConversion"/>
  <conditionalFormatting sqref="B9:B18 B21:B30">
    <cfRule type="colorScale" priority="19">
      <colorScale>
        <cfvo type="min"/>
        <cfvo type="max"/>
        <color rgb="FFFFEF9C"/>
        <color rgb="FF63BE7B"/>
      </colorScale>
    </cfRule>
  </conditionalFormatting>
  <conditionalFormatting sqref="C9:C18 C21:C30">
    <cfRule type="dataBar" priority="21">
      <dataBar>
        <cfvo type="min"/>
        <cfvo type="max"/>
        <color theme="5"/>
      </dataBar>
      <extLst>
        <ext xmlns:x14="http://schemas.microsoft.com/office/spreadsheetml/2009/9/main" uri="{B025F937-C7B1-47D3-B67F-A62EFF666E3E}">
          <x14:id>{98FD51AC-9B5F-468A-AB3D-220F5DAD3C21}</x14:id>
        </ext>
      </extLst>
    </cfRule>
  </conditionalFormatting>
  <hyperlinks>
    <hyperlink ref="A1" location="Índex!A1" display="TORNAR A L'ÍNDEX" xr:uid="{00000000-0004-0000-1B00-000000000000}"/>
    <hyperlink ref="B1" location="GràficA6!A1" display="TAULA ANTERIOR" xr:uid="{00000000-0004-0000-1B00-000001000000}"/>
    <hyperlink ref="D1" location="TaulaA5!A1" display="TAULA SEGÜENT" xr:uid="{00000000-0004-0000-1B00-000002000000}"/>
  </hyperlinks>
  <pageMargins left="0.75" right="0.75" top="1" bottom="1" header="0" footer="0"/>
  <pageSetup paperSize="9" orientation="portrait" r:id="rId1"/>
  <headerFooter alignWithMargins="0"/>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dataBar" id="{98FD51AC-9B5F-468A-AB3D-220F5DAD3C21}">
            <x14:dataBar minLength="0" maxLength="100">
              <x14:cfvo type="autoMin"/>
              <x14:cfvo type="autoMax"/>
              <x14:negativeFillColor theme="6"/>
              <x14:axisColor theme="0"/>
            </x14:dataBar>
          </x14:cfRule>
          <xm:sqref>C9:C18 C21:C30</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5"/>
  <dimension ref="A1:M55"/>
  <sheetViews>
    <sheetView zoomScaleNormal="100" workbookViewId="0">
      <selection activeCell="A3" sqref="A3"/>
    </sheetView>
  </sheetViews>
  <sheetFormatPr baseColWidth="10" defaultColWidth="12.83203125" defaultRowHeight="12.75" x14ac:dyDescent="0.2"/>
  <cols>
    <col min="1" max="1" width="21.83203125" style="19" customWidth="1"/>
    <col min="2" max="8" width="12.83203125" style="19"/>
    <col min="9" max="10" width="12.83203125" style="113"/>
    <col min="11" max="16384" width="12.83203125" style="19"/>
  </cols>
  <sheetData>
    <row r="1" spans="1:13" x14ac:dyDescent="0.2">
      <c r="A1" s="21" t="s">
        <v>34</v>
      </c>
      <c r="C1" s="21" t="s">
        <v>87</v>
      </c>
      <c r="E1" s="21" t="s">
        <v>47</v>
      </c>
    </row>
    <row r="2" spans="1:13" x14ac:dyDescent="0.2">
      <c r="A2" s="21"/>
    </row>
    <row r="3" spans="1:13" x14ac:dyDescent="0.2">
      <c r="A3" s="15" t="s">
        <v>446</v>
      </c>
      <c r="B3" s="15"/>
      <c r="C3" s="15"/>
      <c r="D3" s="15"/>
      <c r="E3" s="15"/>
      <c r="F3" s="15"/>
      <c r="G3" s="15"/>
      <c r="H3" s="15"/>
      <c r="K3" s="58"/>
    </row>
    <row r="4" spans="1:13" x14ac:dyDescent="0.2">
      <c r="A4" s="21"/>
    </row>
    <row r="5" spans="1:13" x14ac:dyDescent="0.2">
      <c r="A5" s="23" t="str">
        <f>Índex!B56</f>
        <v>Taula A5</v>
      </c>
      <c r="B5" s="23" t="str">
        <f>Índex!A8</f>
        <v>3r trimestre 2020</v>
      </c>
      <c r="C5" s="23"/>
    </row>
    <row r="6" spans="1:13" ht="13.5" thickBot="1" x14ac:dyDescent="0.25">
      <c r="A6" s="44" t="str">
        <f>Índex!C56</f>
        <v>Atur registrat per durada de la demanda i sexe. Baix Llobregat</v>
      </c>
      <c r="B6" s="40"/>
      <c r="C6" s="40"/>
      <c r="D6" s="40"/>
      <c r="E6" s="40"/>
      <c r="F6" s="40"/>
      <c r="G6" s="40"/>
      <c r="I6" s="113" t="s">
        <v>46</v>
      </c>
    </row>
    <row r="7" spans="1:13" x14ac:dyDescent="0.2">
      <c r="A7" s="191" t="s">
        <v>126</v>
      </c>
      <c r="B7" s="177" t="s">
        <v>37</v>
      </c>
      <c r="C7" s="177" t="s">
        <v>135</v>
      </c>
      <c r="D7" s="182" t="s">
        <v>39</v>
      </c>
      <c r="E7" s="182"/>
      <c r="F7" s="182" t="s">
        <v>40</v>
      </c>
      <c r="G7" s="182"/>
      <c r="I7" s="113" t="s">
        <v>42</v>
      </c>
      <c r="J7" s="113" t="s">
        <v>44</v>
      </c>
      <c r="M7" s="58"/>
    </row>
    <row r="8" spans="1:13" x14ac:dyDescent="0.2">
      <c r="A8" s="190"/>
      <c r="B8" s="178"/>
      <c r="C8" s="178"/>
      <c r="D8" s="84" t="s">
        <v>37</v>
      </c>
      <c r="E8" s="84" t="s">
        <v>38</v>
      </c>
      <c r="F8" s="84" t="s">
        <v>37</v>
      </c>
      <c r="G8" s="84" t="s">
        <v>38</v>
      </c>
      <c r="I8" s="116" t="s">
        <v>43</v>
      </c>
      <c r="J8" s="116" t="s">
        <v>45</v>
      </c>
    </row>
    <row r="9" spans="1:13" x14ac:dyDescent="0.2">
      <c r="A9" s="19" t="s">
        <v>151</v>
      </c>
      <c r="B9" s="27">
        <f t="shared" ref="B9:B17" si="0">B20+B31</f>
        <v>7141</v>
      </c>
      <c r="C9" s="28">
        <f>B9/TaulaA1!$B$39*100</f>
        <v>14.90036515388628</v>
      </c>
      <c r="D9" s="27">
        <f t="shared" ref="D9:D17" si="1">B9-I9</f>
        <v>-3995</v>
      </c>
      <c r="E9" s="28">
        <f t="shared" ref="E9:E17" si="2">D9/I9*100</f>
        <v>-35.874640804597703</v>
      </c>
      <c r="F9" s="27">
        <f t="shared" ref="F9:F17" si="3">B9-J9</f>
        <v>-5894</v>
      </c>
      <c r="G9" s="28">
        <f t="shared" ref="G9:G17" si="4">F9/J9*100</f>
        <v>-45.216724204065976</v>
      </c>
      <c r="I9" s="122">
        <v>11136</v>
      </c>
      <c r="J9" s="122">
        <v>13035</v>
      </c>
    </row>
    <row r="10" spans="1:13" x14ac:dyDescent="0.2">
      <c r="A10" s="19" t="s">
        <v>152</v>
      </c>
      <c r="B10" s="27">
        <f t="shared" si="0"/>
        <v>8308</v>
      </c>
      <c r="C10" s="28">
        <f>B10/TaulaA1!$B$39*100</f>
        <v>17.335419926969223</v>
      </c>
      <c r="D10" s="27">
        <f t="shared" si="1"/>
        <v>-4447</v>
      </c>
      <c r="E10" s="28">
        <f t="shared" si="2"/>
        <v>-34.864758918071345</v>
      </c>
      <c r="F10" s="27">
        <f t="shared" si="3"/>
        <v>3119</v>
      </c>
      <c r="G10" s="28">
        <f t="shared" si="4"/>
        <v>60.107920601271928</v>
      </c>
      <c r="I10" s="122">
        <v>12755</v>
      </c>
      <c r="J10" s="122">
        <v>5189</v>
      </c>
    </row>
    <row r="11" spans="1:13" x14ac:dyDescent="0.2">
      <c r="A11" s="19" t="s">
        <v>153</v>
      </c>
      <c r="B11" s="27">
        <f t="shared" si="0"/>
        <v>9211</v>
      </c>
      <c r="C11" s="28">
        <f>B11/TaulaA1!$B$39*100</f>
        <v>19.21961398017736</v>
      </c>
      <c r="D11" s="27">
        <f>B11-I11</f>
        <v>3561</v>
      </c>
      <c r="E11" s="28">
        <f t="shared" si="2"/>
        <v>63.026548672566371</v>
      </c>
      <c r="F11" s="27">
        <f t="shared" si="3"/>
        <v>5400</v>
      </c>
      <c r="G11" s="28">
        <f t="shared" si="4"/>
        <v>141.69509315140382</v>
      </c>
      <c r="H11" s="58"/>
      <c r="I11" s="122">
        <v>5650</v>
      </c>
      <c r="J11" s="122">
        <v>3811</v>
      </c>
      <c r="K11" s="31"/>
    </row>
    <row r="12" spans="1:13" x14ac:dyDescent="0.2">
      <c r="A12" s="19" t="s">
        <v>154</v>
      </c>
      <c r="B12" s="27">
        <f t="shared" si="0"/>
        <v>4683</v>
      </c>
      <c r="C12" s="28">
        <f>B12/TaulaA1!$B$39*100</f>
        <v>9.7715179968701094</v>
      </c>
      <c r="D12" s="27">
        <f t="shared" si="1"/>
        <v>863</v>
      </c>
      <c r="E12" s="28">
        <f t="shared" si="2"/>
        <v>22.591623036649214</v>
      </c>
      <c r="F12" s="27">
        <f t="shared" si="3"/>
        <v>2350</v>
      </c>
      <c r="G12" s="28">
        <f t="shared" si="4"/>
        <v>100.728675525075</v>
      </c>
      <c r="H12" s="58"/>
      <c r="I12" s="122">
        <v>3820</v>
      </c>
      <c r="J12" s="122">
        <v>2333</v>
      </c>
      <c r="K12" s="31"/>
    </row>
    <row r="13" spans="1:13" x14ac:dyDescent="0.2">
      <c r="A13" s="19" t="s">
        <v>155</v>
      </c>
      <c r="B13" s="27">
        <f t="shared" si="0"/>
        <v>3377</v>
      </c>
      <c r="C13" s="28">
        <f>B13/TaulaA1!$B$39*100</f>
        <v>7.0464267083985401</v>
      </c>
      <c r="D13" s="27">
        <f t="shared" si="1"/>
        <v>1197</v>
      </c>
      <c r="E13" s="28">
        <f t="shared" si="2"/>
        <v>54.908256880733944</v>
      </c>
      <c r="F13" s="27">
        <f t="shared" si="3"/>
        <v>1417</v>
      </c>
      <c r="G13" s="28">
        <f t="shared" si="4"/>
        <v>72.295918367346928</v>
      </c>
      <c r="I13" s="122">
        <v>2180</v>
      </c>
      <c r="J13" s="122">
        <v>1960</v>
      </c>
      <c r="K13" s="31"/>
    </row>
    <row r="14" spans="1:13" x14ac:dyDescent="0.2">
      <c r="A14" s="19" t="s">
        <v>156</v>
      </c>
      <c r="B14" s="27">
        <f t="shared" si="0"/>
        <v>1978</v>
      </c>
      <c r="C14" s="28">
        <f>B14/TaulaA1!$B$39*100</f>
        <v>4.1272822117892547</v>
      </c>
      <c r="D14" s="27">
        <f t="shared" si="1"/>
        <v>-83</v>
      </c>
      <c r="E14" s="28">
        <f t="shared" si="2"/>
        <v>-4.0271712760795735</v>
      </c>
      <c r="F14" s="27">
        <f t="shared" si="3"/>
        <v>569</v>
      </c>
      <c r="G14" s="28">
        <f t="shared" si="4"/>
        <v>40.383250532292408</v>
      </c>
      <c r="H14" s="58"/>
      <c r="I14" s="122">
        <v>2061</v>
      </c>
      <c r="J14" s="122">
        <v>1409</v>
      </c>
      <c r="K14" s="31"/>
    </row>
    <row r="15" spans="1:13" x14ac:dyDescent="0.2">
      <c r="A15" s="19" t="s">
        <v>157</v>
      </c>
      <c r="B15" s="27">
        <f t="shared" si="0"/>
        <v>1942</v>
      </c>
      <c r="C15" s="28">
        <f>B15/TaulaA1!$B$39*100</f>
        <v>4.0521648408972348</v>
      </c>
      <c r="D15" s="27">
        <f t="shared" si="1"/>
        <v>575</v>
      </c>
      <c r="E15" s="28">
        <f t="shared" si="2"/>
        <v>42.06291148500366</v>
      </c>
      <c r="F15" s="27">
        <f t="shared" si="3"/>
        <v>715</v>
      </c>
      <c r="G15" s="28">
        <f t="shared" si="4"/>
        <v>58.272208638956805</v>
      </c>
      <c r="I15" s="122">
        <v>1367</v>
      </c>
      <c r="J15" s="122">
        <v>1227</v>
      </c>
      <c r="K15" s="31"/>
    </row>
    <row r="16" spans="1:13" x14ac:dyDescent="0.2">
      <c r="A16" s="19" t="s">
        <v>158</v>
      </c>
      <c r="B16" s="27">
        <f t="shared" si="0"/>
        <v>1287</v>
      </c>
      <c r="C16" s="28">
        <f>B16/TaulaA1!$B$39*100</f>
        <v>2.6854460093896715</v>
      </c>
      <c r="D16" s="27">
        <f t="shared" si="1"/>
        <v>38</v>
      </c>
      <c r="E16" s="28">
        <f t="shared" si="2"/>
        <v>3.042433947157726</v>
      </c>
      <c r="F16" s="27">
        <f t="shared" si="3"/>
        <v>330</v>
      </c>
      <c r="G16" s="28">
        <f t="shared" si="4"/>
        <v>34.482758620689658</v>
      </c>
      <c r="I16" s="122">
        <v>1249</v>
      </c>
      <c r="J16" s="122">
        <v>957</v>
      </c>
      <c r="K16" s="31"/>
    </row>
    <row r="17" spans="1:11" ht="13.5" thickBot="1" x14ac:dyDescent="0.25">
      <c r="A17" s="40" t="s">
        <v>159</v>
      </c>
      <c r="B17" s="41">
        <f t="shared" si="0"/>
        <v>9998</v>
      </c>
      <c r="C17" s="42">
        <f>B17/TaulaA1!$B$39*100</f>
        <v>20.861763171622329</v>
      </c>
      <c r="D17" s="41">
        <f t="shared" si="1"/>
        <v>799</v>
      </c>
      <c r="E17" s="42">
        <f t="shared" si="2"/>
        <v>8.6857267094249373</v>
      </c>
      <c r="F17" s="41">
        <f t="shared" si="3"/>
        <v>1357</v>
      </c>
      <c r="G17" s="42">
        <f t="shared" si="4"/>
        <v>15.704200902673302</v>
      </c>
      <c r="I17" s="122">
        <v>9199</v>
      </c>
      <c r="J17" s="122">
        <v>8641</v>
      </c>
      <c r="K17" s="31"/>
    </row>
    <row r="18" spans="1:11" x14ac:dyDescent="0.2">
      <c r="A18" s="191" t="s">
        <v>127</v>
      </c>
      <c r="B18" s="177" t="s">
        <v>37</v>
      </c>
      <c r="C18" s="177" t="s">
        <v>135</v>
      </c>
      <c r="D18" s="182" t="s">
        <v>39</v>
      </c>
      <c r="E18" s="182"/>
      <c r="F18" s="182" t="s">
        <v>40</v>
      </c>
      <c r="G18" s="182"/>
      <c r="I18" s="122"/>
      <c r="J18" s="122"/>
      <c r="K18" s="31"/>
    </row>
    <row r="19" spans="1:11" x14ac:dyDescent="0.2">
      <c r="A19" s="190"/>
      <c r="B19" s="178"/>
      <c r="C19" s="178"/>
      <c r="D19" s="84" t="s">
        <v>37</v>
      </c>
      <c r="E19" s="84" t="s">
        <v>38</v>
      </c>
      <c r="F19" s="84" t="s">
        <v>37</v>
      </c>
      <c r="G19" s="84" t="s">
        <v>38</v>
      </c>
      <c r="I19" s="122"/>
      <c r="J19" s="122"/>
      <c r="K19" s="31"/>
    </row>
    <row r="20" spans="1:11" x14ac:dyDescent="0.2">
      <c r="A20" s="19" t="s">
        <v>151</v>
      </c>
      <c r="B20" s="27">
        <v>3494</v>
      </c>
      <c r="C20" s="28">
        <f>B20/TaulaA1!$B$39*100</f>
        <v>7.2905581637976002</v>
      </c>
      <c r="D20" s="27">
        <f t="shared" ref="D20:D28" si="5">B20-I20</f>
        <v>-2033</v>
      </c>
      <c r="E20" s="28">
        <f t="shared" ref="E20:E28" si="6">D20/I20*100</f>
        <v>-36.783064953862855</v>
      </c>
      <c r="F20" s="27">
        <f t="shared" ref="F20:F28" si="7">B20-J20</f>
        <v>-2767</v>
      </c>
      <c r="G20" s="28">
        <f t="shared" ref="G20:G28" si="8">F20/J20*100</f>
        <v>-44.194218176010217</v>
      </c>
      <c r="I20" s="122">
        <v>5527</v>
      </c>
      <c r="J20" s="122">
        <v>6261</v>
      </c>
      <c r="K20" s="31"/>
    </row>
    <row r="21" spans="1:11" x14ac:dyDescent="0.2">
      <c r="A21" s="19" t="s">
        <v>152</v>
      </c>
      <c r="B21" s="27">
        <v>4172</v>
      </c>
      <c r="C21" s="28">
        <f>B21/TaulaA1!$B$39*100</f>
        <v>8.7052686489306215</v>
      </c>
      <c r="D21" s="27">
        <f t="shared" si="5"/>
        <v>-1881</v>
      </c>
      <c r="E21" s="28">
        <f t="shared" si="6"/>
        <v>-31.075499752188996</v>
      </c>
      <c r="F21" s="27">
        <f t="shared" si="7"/>
        <v>1837</v>
      </c>
      <c r="G21" s="28">
        <f t="shared" si="8"/>
        <v>78.672376873661676</v>
      </c>
      <c r="I21" s="122">
        <v>6053</v>
      </c>
      <c r="J21" s="122">
        <v>2335</v>
      </c>
    </row>
    <row r="22" spans="1:11" x14ac:dyDescent="0.2">
      <c r="A22" s="19" t="s">
        <v>153</v>
      </c>
      <c r="B22" s="27">
        <v>4158</v>
      </c>
      <c r="C22" s="28">
        <f>B22/TaulaA1!$B$39*100</f>
        <v>8.6760563380281699</v>
      </c>
      <c r="D22" s="27">
        <f t="shared" si="5"/>
        <v>1502</v>
      </c>
      <c r="E22" s="28">
        <f t="shared" si="6"/>
        <v>56.55120481927711</v>
      </c>
      <c r="F22" s="27">
        <f t="shared" si="7"/>
        <v>2600</v>
      </c>
      <c r="G22" s="28">
        <f t="shared" si="8"/>
        <v>166.8806161745828</v>
      </c>
      <c r="I22" s="122">
        <v>2656</v>
      </c>
      <c r="J22" s="122">
        <v>1558</v>
      </c>
    </row>
    <row r="23" spans="1:11" x14ac:dyDescent="0.2">
      <c r="A23" s="19" t="s">
        <v>154</v>
      </c>
      <c r="B23" s="27">
        <v>2101</v>
      </c>
      <c r="C23" s="28">
        <f>B23/TaulaA1!$B$39*100</f>
        <v>4.3839332290036515</v>
      </c>
      <c r="D23" s="27">
        <f t="shared" si="5"/>
        <v>434</v>
      </c>
      <c r="E23" s="28">
        <f t="shared" si="6"/>
        <v>26.034793041391723</v>
      </c>
      <c r="F23" s="27">
        <f t="shared" si="7"/>
        <v>1170</v>
      </c>
      <c r="G23" s="28">
        <f t="shared" si="8"/>
        <v>125.67132116004296</v>
      </c>
      <c r="I23" s="122">
        <v>1667</v>
      </c>
      <c r="J23" s="122">
        <v>931</v>
      </c>
    </row>
    <row r="24" spans="1:11" x14ac:dyDescent="0.2">
      <c r="A24" s="19" t="s">
        <v>155</v>
      </c>
      <c r="B24" s="27">
        <v>1462</v>
      </c>
      <c r="C24" s="28">
        <f>B24/TaulaA1!$B$39*100</f>
        <v>3.050599895670318</v>
      </c>
      <c r="D24" s="27">
        <f t="shared" si="5"/>
        <v>595</v>
      </c>
      <c r="E24" s="28">
        <f t="shared" si="6"/>
        <v>68.627450980392155</v>
      </c>
      <c r="F24" s="27">
        <f t="shared" si="7"/>
        <v>683</v>
      </c>
      <c r="G24" s="28">
        <f>F24/J24*100</f>
        <v>87.676508344030808</v>
      </c>
      <c r="I24" s="122">
        <v>867</v>
      </c>
      <c r="J24" s="122">
        <v>779</v>
      </c>
    </row>
    <row r="25" spans="1:11" x14ac:dyDescent="0.2">
      <c r="A25" s="19" t="s">
        <v>156</v>
      </c>
      <c r="B25" s="27">
        <v>767</v>
      </c>
      <c r="C25" s="28">
        <f>B25/TaulaA1!$B$39*100</f>
        <v>1.6004173187271777</v>
      </c>
      <c r="D25" s="27">
        <f t="shared" si="5"/>
        <v>-9</v>
      </c>
      <c r="E25" s="28">
        <f t="shared" si="6"/>
        <v>-1.1597938144329898</v>
      </c>
      <c r="F25" s="27">
        <f t="shared" si="7"/>
        <v>198</v>
      </c>
      <c r="G25" s="28">
        <f t="shared" si="8"/>
        <v>34.797891036906854</v>
      </c>
      <c r="I25" s="122">
        <v>776</v>
      </c>
      <c r="J25" s="122">
        <v>569</v>
      </c>
    </row>
    <row r="26" spans="1:11" x14ac:dyDescent="0.2">
      <c r="A26" s="19" t="s">
        <v>157</v>
      </c>
      <c r="B26" s="27">
        <v>703</v>
      </c>
      <c r="C26" s="28">
        <f>B26/TaulaA1!$B$39*100</f>
        <v>1.4668753260302556</v>
      </c>
      <c r="D26" s="27">
        <f t="shared" si="5"/>
        <v>200</v>
      </c>
      <c r="E26" s="28">
        <f t="shared" si="6"/>
        <v>39.761431411530815</v>
      </c>
      <c r="F26" s="27">
        <f t="shared" si="7"/>
        <v>256</v>
      </c>
      <c r="G26" s="28">
        <f t="shared" si="8"/>
        <v>57.270693512304248</v>
      </c>
      <c r="I26" s="122">
        <v>503</v>
      </c>
      <c r="J26" s="122">
        <v>447</v>
      </c>
    </row>
    <row r="27" spans="1:11" x14ac:dyDescent="0.2">
      <c r="A27" s="19" t="s">
        <v>158</v>
      </c>
      <c r="B27" s="27">
        <v>464</v>
      </c>
      <c r="C27" s="28">
        <f>B27/TaulaA1!$B$39*100</f>
        <v>0.96817944705268644</v>
      </c>
      <c r="D27" s="27">
        <f t="shared" si="5"/>
        <v>24</v>
      </c>
      <c r="E27" s="28">
        <f t="shared" si="6"/>
        <v>5.4545454545454541</v>
      </c>
      <c r="F27" s="27">
        <f t="shared" si="7"/>
        <v>104</v>
      </c>
      <c r="G27" s="28">
        <f t="shared" si="8"/>
        <v>28.888888888888886</v>
      </c>
      <c r="I27" s="122">
        <v>440</v>
      </c>
      <c r="J27" s="122">
        <v>360</v>
      </c>
    </row>
    <row r="28" spans="1:11" ht="13.5" thickBot="1" x14ac:dyDescent="0.25">
      <c r="A28" s="40" t="s">
        <v>159</v>
      </c>
      <c r="B28" s="41">
        <v>3327</v>
      </c>
      <c r="C28" s="42">
        <f>B28/TaulaA1!$B$39*100</f>
        <v>6.9420970266040687</v>
      </c>
      <c r="D28" s="41">
        <f t="shared" si="5"/>
        <v>261</v>
      </c>
      <c r="E28" s="42">
        <f t="shared" si="6"/>
        <v>8.5127201565557726</v>
      </c>
      <c r="F28" s="41">
        <f t="shared" si="7"/>
        <v>543</v>
      </c>
      <c r="G28" s="42">
        <f t="shared" si="8"/>
        <v>19.504310344827587</v>
      </c>
      <c r="I28" s="122">
        <v>3066</v>
      </c>
      <c r="J28" s="122">
        <v>2784</v>
      </c>
    </row>
    <row r="29" spans="1:11" x14ac:dyDescent="0.2">
      <c r="A29" s="191" t="s">
        <v>128</v>
      </c>
      <c r="B29" s="177" t="s">
        <v>37</v>
      </c>
      <c r="C29" s="177" t="s">
        <v>135</v>
      </c>
      <c r="D29" s="182" t="s">
        <v>39</v>
      </c>
      <c r="E29" s="182"/>
      <c r="F29" s="182" t="s">
        <v>40</v>
      </c>
      <c r="G29" s="182"/>
      <c r="I29" s="122"/>
      <c r="J29" s="122"/>
    </row>
    <row r="30" spans="1:11" x14ac:dyDescent="0.2">
      <c r="A30" s="190"/>
      <c r="B30" s="178"/>
      <c r="C30" s="178"/>
      <c r="D30" s="84" t="s">
        <v>37</v>
      </c>
      <c r="E30" s="84" t="s">
        <v>38</v>
      </c>
      <c r="F30" s="84" t="s">
        <v>37</v>
      </c>
      <c r="G30" s="84" t="s">
        <v>38</v>
      </c>
      <c r="I30" s="122"/>
      <c r="J30" s="122"/>
    </row>
    <row r="31" spans="1:11" x14ac:dyDescent="0.2">
      <c r="A31" s="19" t="s">
        <v>151</v>
      </c>
      <c r="B31" s="27">
        <v>3647</v>
      </c>
      <c r="C31" s="28">
        <f>B31/TaulaA1!$B$39*100</f>
        <v>7.6098069900886802</v>
      </c>
      <c r="D31" s="27">
        <f t="shared" ref="D31:D39" si="9">B31-I31</f>
        <v>-1962</v>
      </c>
      <c r="E31" s="28">
        <f t="shared" ref="E31:E39" si="10">D31/I31*100</f>
        <v>-34.979497236584059</v>
      </c>
      <c r="F31" s="27">
        <f t="shared" ref="F31:F39" si="11">B31-J31</f>
        <v>-3127</v>
      </c>
      <c r="G31" s="28">
        <f t="shared" ref="G31:G39" si="12">F31/J31*100</f>
        <v>-46.161795098907589</v>
      </c>
      <c r="I31" s="122">
        <v>5609</v>
      </c>
      <c r="J31" s="122">
        <v>6774</v>
      </c>
    </row>
    <row r="32" spans="1:11" x14ac:dyDescent="0.2">
      <c r="A32" s="19" t="s">
        <v>152</v>
      </c>
      <c r="B32" s="27">
        <v>4136</v>
      </c>
      <c r="C32" s="28">
        <f>B32/TaulaA1!$B$39*100</f>
        <v>8.6301512780386016</v>
      </c>
      <c r="D32" s="27">
        <f t="shared" si="9"/>
        <v>-2566</v>
      </c>
      <c r="E32" s="28">
        <f t="shared" si="10"/>
        <v>-38.287078484034616</v>
      </c>
      <c r="F32" s="27">
        <f t="shared" si="11"/>
        <v>1282</v>
      </c>
      <c r="G32" s="28">
        <f t="shared" si="12"/>
        <v>44.919411352487735</v>
      </c>
      <c r="I32" s="122">
        <v>6702</v>
      </c>
      <c r="J32" s="122">
        <v>2854</v>
      </c>
    </row>
    <row r="33" spans="1:10" x14ac:dyDescent="0.2">
      <c r="A33" s="19" t="s">
        <v>153</v>
      </c>
      <c r="B33" s="27">
        <v>5053</v>
      </c>
      <c r="C33" s="28">
        <f>B33/TaulaA1!$B$39*100</f>
        <v>10.543557642149191</v>
      </c>
      <c r="D33" s="27">
        <f>B33-I33</f>
        <v>2059</v>
      </c>
      <c r="E33" s="28">
        <f t="shared" si="10"/>
        <v>68.770875083500343</v>
      </c>
      <c r="F33" s="27">
        <f t="shared" si="11"/>
        <v>2800</v>
      </c>
      <c r="G33" s="28">
        <f t="shared" si="12"/>
        <v>124.27873945849979</v>
      </c>
      <c r="I33" s="122">
        <v>2994</v>
      </c>
      <c r="J33" s="122">
        <v>2253</v>
      </c>
    </row>
    <row r="34" spans="1:10" x14ac:dyDescent="0.2">
      <c r="A34" s="19" t="s">
        <v>154</v>
      </c>
      <c r="B34" s="27">
        <v>2582</v>
      </c>
      <c r="C34" s="28">
        <f>B34/TaulaA1!$B$39*100</f>
        <v>5.3875847678664579</v>
      </c>
      <c r="D34" s="27">
        <f t="shared" si="9"/>
        <v>429</v>
      </c>
      <c r="E34" s="28">
        <f t="shared" si="10"/>
        <v>19.925685090571296</v>
      </c>
      <c r="F34" s="27">
        <f t="shared" si="11"/>
        <v>1180</v>
      </c>
      <c r="G34" s="28">
        <f t="shared" si="12"/>
        <v>84.165477888730393</v>
      </c>
      <c r="I34" s="122">
        <v>2153</v>
      </c>
      <c r="J34" s="122">
        <v>1402</v>
      </c>
    </row>
    <row r="35" spans="1:10" x14ac:dyDescent="0.2">
      <c r="A35" s="19" t="s">
        <v>155</v>
      </c>
      <c r="B35" s="27">
        <v>1915</v>
      </c>
      <c r="C35" s="28">
        <f>B35/TaulaA1!$B$39*100</f>
        <v>3.9958268127282213</v>
      </c>
      <c r="D35" s="27">
        <f t="shared" si="9"/>
        <v>602</v>
      </c>
      <c r="E35" s="28">
        <f t="shared" si="10"/>
        <v>45.849200304645848</v>
      </c>
      <c r="F35" s="27">
        <f t="shared" si="11"/>
        <v>734</v>
      </c>
      <c r="G35" s="28">
        <f t="shared" si="12"/>
        <v>62.150719729043182</v>
      </c>
      <c r="I35" s="122">
        <v>1313</v>
      </c>
      <c r="J35" s="122">
        <v>1181</v>
      </c>
    </row>
    <row r="36" spans="1:10" x14ac:dyDescent="0.2">
      <c r="A36" s="19" t="s">
        <v>156</v>
      </c>
      <c r="B36" s="27">
        <v>1211</v>
      </c>
      <c r="C36" s="28">
        <f>B36/TaulaA1!$B$39*100</f>
        <v>2.5268648930620761</v>
      </c>
      <c r="D36" s="27">
        <f t="shared" si="9"/>
        <v>-74</v>
      </c>
      <c r="E36" s="28">
        <f t="shared" si="10"/>
        <v>-5.7587548638132295</v>
      </c>
      <c r="F36" s="27">
        <f t="shared" si="11"/>
        <v>371</v>
      </c>
      <c r="G36" s="28">
        <f t="shared" si="12"/>
        <v>44.166666666666664</v>
      </c>
      <c r="I36" s="122">
        <v>1285</v>
      </c>
      <c r="J36" s="122">
        <v>840</v>
      </c>
    </row>
    <row r="37" spans="1:10" x14ac:dyDescent="0.2">
      <c r="A37" s="19" t="s">
        <v>157</v>
      </c>
      <c r="B37" s="27">
        <v>1239</v>
      </c>
      <c r="C37" s="28">
        <f>B37/TaulaA1!$B$39*100</f>
        <v>2.5852895148669797</v>
      </c>
      <c r="D37" s="27">
        <f t="shared" si="9"/>
        <v>375</v>
      </c>
      <c r="E37" s="28">
        <f t="shared" si="10"/>
        <v>43.402777777777779</v>
      </c>
      <c r="F37" s="27">
        <f t="shared" si="11"/>
        <v>459</v>
      </c>
      <c r="G37" s="28">
        <f t="shared" si="12"/>
        <v>58.846153846153847</v>
      </c>
      <c r="I37" s="122">
        <v>864</v>
      </c>
      <c r="J37" s="122">
        <v>780</v>
      </c>
    </row>
    <row r="38" spans="1:10" x14ac:dyDescent="0.2">
      <c r="A38" s="19" t="s">
        <v>158</v>
      </c>
      <c r="B38" s="27">
        <v>823</v>
      </c>
      <c r="C38" s="28">
        <f>B38/TaulaA1!$B$39*100</f>
        <v>1.7172665623369849</v>
      </c>
      <c r="D38" s="27">
        <f t="shared" si="9"/>
        <v>14</v>
      </c>
      <c r="E38" s="28">
        <f t="shared" si="10"/>
        <v>1.73053152039555</v>
      </c>
      <c r="F38" s="27">
        <f t="shared" si="11"/>
        <v>226</v>
      </c>
      <c r="G38" s="28">
        <f t="shared" si="12"/>
        <v>37.855946398659967</v>
      </c>
      <c r="I38" s="122">
        <v>809</v>
      </c>
      <c r="J38" s="122">
        <v>597</v>
      </c>
    </row>
    <row r="39" spans="1:10" ht="13.5" thickBot="1" x14ac:dyDescent="0.25">
      <c r="A39" s="40" t="s">
        <v>159</v>
      </c>
      <c r="B39" s="41">
        <v>6671</v>
      </c>
      <c r="C39" s="42">
        <f>B39/TaulaA1!$B$39*100</f>
        <v>13.919666145018258</v>
      </c>
      <c r="D39" s="41">
        <f t="shared" si="9"/>
        <v>538</v>
      </c>
      <c r="E39" s="42">
        <f t="shared" si="10"/>
        <v>8.7722158812978979</v>
      </c>
      <c r="F39" s="41">
        <f t="shared" si="11"/>
        <v>814</v>
      </c>
      <c r="G39" s="42">
        <f t="shared" si="12"/>
        <v>13.897899948779239</v>
      </c>
      <c r="I39" s="122">
        <v>6133</v>
      </c>
      <c r="J39" s="122">
        <v>5857</v>
      </c>
    </row>
    <row r="40" spans="1:10" x14ac:dyDescent="0.2">
      <c r="A40" s="43" t="s">
        <v>364</v>
      </c>
      <c r="F40" s="31"/>
      <c r="G40" s="58"/>
      <c r="I40" s="122"/>
      <c r="J40" s="122"/>
    </row>
    <row r="41" spans="1:10" x14ac:dyDescent="0.2">
      <c r="I41" s="122"/>
      <c r="J41" s="122"/>
    </row>
    <row r="42" spans="1:10" x14ac:dyDescent="0.2">
      <c r="B42" s="31">
        <f>SUM(B9:B17)</f>
        <v>47925</v>
      </c>
      <c r="E42" s="58"/>
      <c r="I42" s="122">
        <f>SUM(I9:I17)</f>
        <v>49417</v>
      </c>
      <c r="J42" s="122">
        <f>SUM(J9:J17)</f>
        <v>38562</v>
      </c>
    </row>
    <row r="43" spans="1:10" x14ac:dyDescent="0.2">
      <c r="B43" s="31"/>
      <c r="C43" s="58"/>
      <c r="D43" s="58"/>
      <c r="I43" s="122"/>
      <c r="J43" s="122"/>
    </row>
    <row r="44" spans="1:10" x14ac:dyDescent="0.2">
      <c r="C44" s="58"/>
    </row>
    <row r="45" spans="1:10" x14ac:dyDescent="0.2">
      <c r="C45" s="58"/>
    </row>
    <row r="46" spans="1:10" x14ac:dyDescent="0.2">
      <c r="C46" s="31"/>
    </row>
    <row r="55" spans="3:3" x14ac:dyDescent="0.2">
      <c r="C55" s="31"/>
    </row>
  </sheetData>
  <mergeCells count="15">
    <mergeCell ref="F18:G18"/>
    <mergeCell ref="A29:A30"/>
    <mergeCell ref="B29:B30"/>
    <mergeCell ref="C29:C30"/>
    <mergeCell ref="D29:E29"/>
    <mergeCell ref="F29:G29"/>
    <mergeCell ref="A18:A19"/>
    <mergeCell ref="B18:B19"/>
    <mergeCell ref="C18:C19"/>
    <mergeCell ref="D18:E18"/>
    <mergeCell ref="B7:B8"/>
    <mergeCell ref="A7:A8"/>
    <mergeCell ref="D7:E7"/>
    <mergeCell ref="F7:G7"/>
    <mergeCell ref="C7:C8"/>
  </mergeCells>
  <phoneticPr fontId="2" type="noConversion"/>
  <conditionalFormatting sqref="C9:C17 C20:C28 C31:C39">
    <cfRule type="colorScale" priority="3">
      <colorScale>
        <cfvo type="min"/>
        <cfvo type="max"/>
        <color rgb="FFFFEF9C"/>
        <color rgb="FF63BE7B"/>
      </colorScale>
    </cfRule>
  </conditionalFormatting>
  <conditionalFormatting sqref="D9:D17 F9:F17 D20:D28 F20:F28 D31:D39 F31:F39">
    <cfRule type="dataBar" priority="1">
      <dataBar>
        <cfvo type="min"/>
        <cfvo type="max"/>
        <color theme="5"/>
      </dataBar>
      <extLst>
        <ext xmlns:x14="http://schemas.microsoft.com/office/spreadsheetml/2009/9/main" uri="{B025F937-C7B1-47D3-B67F-A62EFF666E3E}">
          <x14:id>{19D42A7F-CDE1-40F3-A6B0-EC90AEE4C880}</x14:id>
        </ext>
      </extLst>
    </cfRule>
  </conditionalFormatting>
  <hyperlinks>
    <hyperlink ref="A1" location="Índex!A1" display="TORNAR A L'ÍNDEX" xr:uid="{00000000-0004-0000-1C00-000000000000}"/>
    <hyperlink ref="C1" location="TaulaA4!A1" display="TAULA ANTERIOR" xr:uid="{00000000-0004-0000-1C00-000001000000}"/>
    <hyperlink ref="E1" location="TaulaA6!A1" display="TAULA SEGÜENT" xr:uid="{00000000-0004-0000-1C00-000002000000}"/>
  </hyperlinks>
  <pageMargins left="0.75" right="0.75" top="1" bottom="1" header="0" footer="0"/>
  <pageSetup paperSize="9"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19D42A7F-CDE1-40F3-A6B0-EC90AEE4C880}">
            <x14:dataBar minLength="0" maxLength="100">
              <x14:cfvo type="autoMin"/>
              <x14:cfvo type="autoMax"/>
              <x14:negativeFillColor theme="6"/>
              <x14:axisColor theme="0"/>
            </x14:dataBar>
          </x14:cfRule>
          <xm:sqref>D9:D17 F9:F17 D20:D28 F20:F28 D31:D39 F31:F39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66"/>
  <sheetViews>
    <sheetView zoomScaleNormal="100" workbookViewId="0">
      <selection activeCell="A3" sqref="A3:F3"/>
    </sheetView>
  </sheetViews>
  <sheetFormatPr baseColWidth="10" defaultColWidth="12.83203125" defaultRowHeight="12.75" x14ac:dyDescent="0.2"/>
  <cols>
    <col min="1" max="1" width="27.83203125" style="19" customWidth="1"/>
    <col min="2" max="16384" width="12.83203125" style="19"/>
  </cols>
  <sheetData>
    <row r="1" spans="1:9" x14ac:dyDescent="0.2">
      <c r="A1" s="21" t="s">
        <v>34</v>
      </c>
      <c r="C1" s="21" t="s">
        <v>87</v>
      </c>
      <c r="E1" s="21" t="s">
        <v>47</v>
      </c>
    </row>
    <row r="2" spans="1:9" x14ac:dyDescent="0.2">
      <c r="A2" s="21"/>
    </row>
    <row r="3" spans="1:9" x14ac:dyDescent="0.2">
      <c r="A3" s="15" t="s">
        <v>436</v>
      </c>
      <c r="B3" s="16"/>
      <c r="C3" s="16"/>
      <c r="D3" s="16"/>
      <c r="E3" s="16"/>
      <c r="F3" s="16"/>
    </row>
    <row r="4" spans="1:9" x14ac:dyDescent="0.2">
      <c r="A4" s="21"/>
    </row>
    <row r="5" spans="1:9" x14ac:dyDescent="0.2">
      <c r="A5" s="23" t="s">
        <v>173</v>
      </c>
      <c r="B5" s="23" t="s">
        <v>408</v>
      </c>
    </row>
    <row r="6" spans="1:9" ht="13.5" thickBot="1" x14ac:dyDescent="0.25">
      <c r="A6" s="44" t="s">
        <v>21</v>
      </c>
      <c r="B6" s="40"/>
      <c r="C6" s="40"/>
      <c r="D6" s="40"/>
      <c r="E6" s="40"/>
      <c r="F6" s="40"/>
      <c r="H6" s="24"/>
    </row>
    <row r="7" spans="1:9" x14ac:dyDescent="0.2">
      <c r="A7" s="179"/>
      <c r="B7" s="177" t="s">
        <v>37</v>
      </c>
      <c r="C7" s="182" t="s">
        <v>39</v>
      </c>
      <c r="D7" s="182"/>
      <c r="E7" s="182" t="s">
        <v>40</v>
      </c>
      <c r="F7" s="182"/>
      <c r="H7" s="30"/>
    </row>
    <row r="8" spans="1:9" x14ac:dyDescent="0.2">
      <c r="A8" s="180"/>
      <c r="B8" s="178"/>
      <c r="C8" s="25" t="s">
        <v>37</v>
      </c>
      <c r="D8" s="25" t="s">
        <v>38</v>
      </c>
      <c r="E8" s="25" t="s">
        <v>37</v>
      </c>
      <c r="F8" s="25" t="s">
        <v>38</v>
      </c>
      <c r="H8" s="45"/>
      <c r="I8" s="46"/>
    </row>
    <row r="9" spans="1:9" x14ac:dyDescent="0.2">
      <c r="A9" s="19" t="s">
        <v>49</v>
      </c>
      <c r="B9" s="27">
        <v>6775</v>
      </c>
      <c r="C9" s="27">
        <v>77</v>
      </c>
      <c r="D9" s="28">
        <v>1.1495968945954016</v>
      </c>
      <c r="E9" s="27">
        <v>261</v>
      </c>
      <c r="F9" s="28">
        <v>4.0067546822229048</v>
      </c>
      <c r="H9" s="31"/>
      <c r="I9" s="31"/>
    </row>
    <row r="10" spans="1:9" x14ac:dyDescent="0.2">
      <c r="A10" s="19" t="s">
        <v>50</v>
      </c>
      <c r="B10" s="27">
        <v>617</v>
      </c>
      <c r="C10" s="27">
        <v>-5</v>
      </c>
      <c r="D10" s="28">
        <v>-0.8038585209003215</v>
      </c>
      <c r="E10" s="27">
        <v>-17</v>
      </c>
      <c r="F10" s="28">
        <v>-2.6813880126182967</v>
      </c>
      <c r="H10" s="31"/>
      <c r="I10" s="31"/>
    </row>
    <row r="11" spans="1:9" x14ac:dyDescent="0.2">
      <c r="A11" s="19" t="s">
        <v>51</v>
      </c>
      <c r="B11" s="27">
        <v>11417</v>
      </c>
      <c r="C11" s="27">
        <v>-24</v>
      </c>
      <c r="D11" s="28">
        <v>-0.20977187308801679</v>
      </c>
      <c r="E11" s="27">
        <v>-305</v>
      </c>
      <c r="F11" s="28">
        <v>-2.6019450605698684</v>
      </c>
      <c r="H11" s="31"/>
      <c r="I11" s="31"/>
    </row>
    <row r="12" spans="1:9" x14ac:dyDescent="0.2">
      <c r="A12" s="19" t="s">
        <v>52</v>
      </c>
      <c r="B12" s="27">
        <v>904</v>
      </c>
      <c r="C12" s="27">
        <v>-82</v>
      </c>
      <c r="D12" s="28">
        <v>-8.3164300202839758</v>
      </c>
      <c r="E12" s="27">
        <v>-75</v>
      </c>
      <c r="F12" s="28">
        <v>-7.6608784473953015</v>
      </c>
      <c r="H12" s="31"/>
      <c r="I12" s="31"/>
    </row>
    <row r="13" spans="1:9" x14ac:dyDescent="0.2">
      <c r="A13" s="19" t="s">
        <v>53</v>
      </c>
      <c r="B13" s="27">
        <v>2125</v>
      </c>
      <c r="C13" s="27">
        <v>63</v>
      </c>
      <c r="D13" s="28">
        <v>3.0552861299709022</v>
      </c>
      <c r="E13" s="27">
        <v>-83</v>
      </c>
      <c r="F13" s="28">
        <v>-3.7590579710144927</v>
      </c>
      <c r="H13" s="31"/>
      <c r="I13" s="31"/>
    </row>
    <row r="14" spans="1:9" x14ac:dyDescent="0.2">
      <c r="A14" s="19" t="s">
        <v>54</v>
      </c>
      <c r="B14" s="27">
        <v>434</v>
      </c>
      <c r="C14" s="27">
        <v>4</v>
      </c>
      <c r="D14" s="28">
        <v>0.93023255813953487</v>
      </c>
      <c r="E14" s="27">
        <v>-15</v>
      </c>
      <c r="F14" s="28">
        <v>-3.3407572383073498</v>
      </c>
      <c r="G14" s="31"/>
      <c r="H14" s="31"/>
      <c r="I14" s="31"/>
    </row>
    <row r="15" spans="1:9" x14ac:dyDescent="0.2">
      <c r="A15" s="19" t="s">
        <v>55</v>
      </c>
      <c r="B15" s="27">
        <v>1308</v>
      </c>
      <c r="C15" s="27">
        <v>12</v>
      </c>
      <c r="D15" s="28">
        <v>0.92592592592592582</v>
      </c>
      <c r="E15" s="27">
        <v>-96</v>
      </c>
      <c r="F15" s="28">
        <v>-6.8376068376068382</v>
      </c>
      <c r="H15" s="31"/>
      <c r="I15" s="31"/>
    </row>
    <row r="16" spans="1:9" x14ac:dyDescent="0.2">
      <c r="A16" s="19" t="s">
        <v>56</v>
      </c>
      <c r="B16" s="27">
        <v>37097</v>
      </c>
      <c r="C16" s="27">
        <v>1397</v>
      </c>
      <c r="D16" s="28">
        <v>3.9131652661064429</v>
      </c>
      <c r="E16" s="27">
        <v>612</v>
      </c>
      <c r="F16" s="28">
        <v>1.6774016719199671</v>
      </c>
      <c r="H16" s="31"/>
      <c r="I16" s="31"/>
    </row>
    <row r="17" spans="1:9" x14ac:dyDescent="0.2">
      <c r="A17" s="19" t="s">
        <v>57</v>
      </c>
      <c r="B17" s="27">
        <v>4591</v>
      </c>
      <c r="C17" s="27">
        <v>171</v>
      </c>
      <c r="D17" s="28">
        <v>3.8687782805429864</v>
      </c>
      <c r="E17" s="27">
        <v>59</v>
      </c>
      <c r="F17" s="28">
        <v>1.3018534863195057</v>
      </c>
      <c r="H17" s="31"/>
      <c r="I17" s="31"/>
    </row>
    <row r="18" spans="1:9" x14ac:dyDescent="0.2">
      <c r="A18" s="19" t="s">
        <v>58</v>
      </c>
      <c r="B18" s="27">
        <v>17509</v>
      </c>
      <c r="C18" s="27">
        <v>606</v>
      </c>
      <c r="D18" s="28">
        <v>3.5851623972075961</v>
      </c>
      <c r="E18" s="27">
        <v>673</v>
      </c>
      <c r="F18" s="28">
        <v>3.9973865526253269</v>
      </c>
      <c r="H18" s="31"/>
      <c r="I18" s="31"/>
    </row>
    <row r="19" spans="1:9" x14ac:dyDescent="0.2">
      <c r="A19" s="19" t="s">
        <v>59</v>
      </c>
      <c r="B19" s="27">
        <v>12455</v>
      </c>
      <c r="C19" s="27">
        <v>453</v>
      </c>
      <c r="D19" s="28">
        <v>3.7743709381769706</v>
      </c>
      <c r="E19" s="27">
        <v>-251</v>
      </c>
      <c r="F19" s="28">
        <v>-1.9754446718085943</v>
      </c>
      <c r="H19" s="31"/>
      <c r="I19" s="31"/>
    </row>
    <row r="20" spans="1:9" x14ac:dyDescent="0.2">
      <c r="A20" s="19" t="s">
        <v>60</v>
      </c>
      <c r="B20" s="27">
        <v>9280</v>
      </c>
      <c r="C20" s="27">
        <v>101</v>
      </c>
      <c r="D20" s="28">
        <v>1.1003377274212878</v>
      </c>
      <c r="E20" s="27">
        <v>-411</v>
      </c>
      <c r="F20" s="28">
        <v>-4.2410483954184297</v>
      </c>
      <c r="H20" s="31"/>
      <c r="I20" s="31"/>
    </row>
    <row r="21" spans="1:9" x14ac:dyDescent="0.2">
      <c r="A21" s="19" t="s">
        <v>61</v>
      </c>
      <c r="B21" s="27">
        <v>6508</v>
      </c>
      <c r="C21" s="27">
        <v>103</v>
      </c>
      <c r="D21" s="28">
        <v>1.6081186572989852</v>
      </c>
      <c r="E21" s="27">
        <v>42</v>
      </c>
      <c r="F21" s="28">
        <v>0.64955150015465513</v>
      </c>
      <c r="H21" s="31"/>
      <c r="I21" s="31"/>
    </row>
    <row r="22" spans="1:9" x14ac:dyDescent="0.2">
      <c r="A22" s="19" t="s">
        <v>62</v>
      </c>
      <c r="B22" s="27">
        <v>3582</v>
      </c>
      <c r="C22" s="27">
        <v>89</v>
      </c>
      <c r="D22" s="28">
        <v>2.547953048955053</v>
      </c>
      <c r="E22" s="27">
        <v>-17</v>
      </c>
      <c r="F22" s="28">
        <v>-0.47235343150875242</v>
      </c>
      <c r="H22" s="31"/>
      <c r="I22" s="31"/>
    </row>
    <row r="23" spans="1:9" x14ac:dyDescent="0.2">
      <c r="A23" s="19" t="s">
        <v>63</v>
      </c>
      <c r="B23" s="27">
        <v>624</v>
      </c>
      <c r="C23" s="27">
        <v>-10</v>
      </c>
      <c r="D23" s="28">
        <v>-1.5772870662460567</v>
      </c>
      <c r="E23" s="27">
        <v>-72</v>
      </c>
      <c r="F23" s="28">
        <v>-10.344827586206897</v>
      </c>
      <c r="H23" s="31"/>
      <c r="I23" s="31"/>
    </row>
    <row r="24" spans="1:9" x14ac:dyDescent="0.2">
      <c r="A24" s="19" t="s">
        <v>64</v>
      </c>
      <c r="B24" s="27">
        <v>2411</v>
      </c>
      <c r="C24" s="27">
        <v>50</v>
      </c>
      <c r="D24" s="28">
        <v>2.1177467174925879</v>
      </c>
      <c r="E24" s="27">
        <v>45</v>
      </c>
      <c r="F24" s="28">
        <v>1.9019442096365173</v>
      </c>
      <c r="H24" s="31"/>
      <c r="I24" s="31"/>
    </row>
    <row r="25" spans="1:9" x14ac:dyDescent="0.2">
      <c r="A25" s="19" t="s">
        <v>65</v>
      </c>
      <c r="B25" s="27">
        <v>1719</v>
      </c>
      <c r="C25" s="27">
        <v>-16</v>
      </c>
      <c r="D25" s="28">
        <v>-0.92219020172910671</v>
      </c>
      <c r="E25" s="27">
        <v>-22</v>
      </c>
      <c r="F25" s="28">
        <v>-1.2636415852958069</v>
      </c>
      <c r="H25" s="31"/>
      <c r="I25" s="31"/>
    </row>
    <row r="26" spans="1:9" x14ac:dyDescent="0.2">
      <c r="A26" s="19" t="s">
        <v>66</v>
      </c>
      <c r="B26" s="27">
        <v>49096</v>
      </c>
      <c r="C26" s="27">
        <v>6626</v>
      </c>
      <c r="D26" s="28">
        <v>15.601601130209561</v>
      </c>
      <c r="E26" s="27">
        <v>3836</v>
      </c>
      <c r="F26" s="28">
        <v>8.475475033141846</v>
      </c>
      <c r="H26" s="31"/>
      <c r="I26" s="31"/>
    </row>
    <row r="27" spans="1:9" x14ac:dyDescent="0.2">
      <c r="A27" s="19" t="s">
        <v>67</v>
      </c>
      <c r="B27" s="27">
        <v>9716</v>
      </c>
      <c r="C27" s="27">
        <v>1859</v>
      </c>
      <c r="D27" s="28">
        <v>23.660430189639811</v>
      </c>
      <c r="E27" s="27">
        <v>165</v>
      </c>
      <c r="F27" s="28">
        <v>1.7275677939482776</v>
      </c>
      <c r="H27" s="31"/>
      <c r="I27" s="31"/>
    </row>
    <row r="28" spans="1:9" x14ac:dyDescent="0.2">
      <c r="A28" s="19" t="s">
        <v>68</v>
      </c>
      <c r="B28" s="27">
        <v>22123</v>
      </c>
      <c r="C28" s="27">
        <v>550</v>
      </c>
      <c r="D28" s="28">
        <v>2.5494831502340891</v>
      </c>
      <c r="E28" s="27">
        <v>-603</v>
      </c>
      <c r="F28" s="28">
        <v>-2.6533485875209011</v>
      </c>
      <c r="H28" s="31"/>
      <c r="I28" s="31"/>
    </row>
    <row r="29" spans="1:9" x14ac:dyDescent="0.2">
      <c r="A29" s="19" t="s">
        <v>69</v>
      </c>
      <c r="B29" s="27">
        <v>474</v>
      </c>
      <c r="C29" s="27">
        <v>-7</v>
      </c>
      <c r="D29" s="28">
        <v>-1.4553014553014554</v>
      </c>
      <c r="E29" s="27">
        <v>-80</v>
      </c>
      <c r="F29" s="28">
        <v>-14.440433212996389</v>
      </c>
      <c r="H29" s="31"/>
      <c r="I29" s="31"/>
    </row>
    <row r="30" spans="1:9" x14ac:dyDescent="0.2">
      <c r="A30" s="19" t="s">
        <v>70</v>
      </c>
      <c r="B30" s="27">
        <v>5019</v>
      </c>
      <c r="C30" s="27">
        <v>9</v>
      </c>
      <c r="D30" s="28">
        <v>0.17964071856287425</v>
      </c>
      <c r="E30" s="27">
        <v>-93</v>
      </c>
      <c r="F30" s="28">
        <v>-1.8192488262910798</v>
      </c>
      <c r="H30" s="31"/>
      <c r="I30" s="31"/>
    </row>
    <row r="31" spans="1:9" x14ac:dyDescent="0.2">
      <c r="A31" s="19" t="s">
        <v>71</v>
      </c>
      <c r="B31" s="27">
        <v>13555</v>
      </c>
      <c r="C31" s="27">
        <v>61</v>
      </c>
      <c r="D31" s="28">
        <v>0.45205276419149248</v>
      </c>
      <c r="E31" s="27">
        <v>215</v>
      </c>
      <c r="F31" s="28">
        <v>1.6116941529235385</v>
      </c>
      <c r="H31" s="31"/>
      <c r="I31" s="31"/>
    </row>
    <row r="32" spans="1:9" x14ac:dyDescent="0.2">
      <c r="A32" s="19" t="s">
        <v>72</v>
      </c>
      <c r="B32" s="27">
        <v>12945</v>
      </c>
      <c r="C32" s="27">
        <v>57</v>
      </c>
      <c r="D32" s="28">
        <v>0.4422718808193668</v>
      </c>
      <c r="E32" s="27">
        <v>-365</v>
      </c>
      <c r="F32" s="28">
        <v>-2.7422990232907587</v>
      </c>
      <c r="H32" s="31"/>
      <c r="I32" s="31"/>
    </row>
    <row r="33" spans="1:13" x14ac:dyDescent="0.2">
      <c r="A33" s="19" t="s">
        <v>73</v>
      </c>
      <c r="B33" s="27">
        <v>12964</v>
      </c>
      <c r="C33" s="27">
        <v>1474</v>
      </c>
      <c r="D33" s="28">
        <v>12.828546562228023</v>
      </c>
      <c r="E33" s="27">
        <v>-403</v>
      </c>
      <c r="F33" s="28">
        <v>-3.0148874092915392</v>
      </c>
      <c r="H33" s="31"/>
      <c r="I33" s="31"/>
    </row>
    <row r="34" spans="1:13" x14ac:dyDescent="0.2">
      <c r="A34" s="19" t="s">
        <v>74</v>
      </c>
      <c r="B34" s="27">
        <v>6050</v>
      </c>
      <c r="C34" s="27">
        <v>223</v>
      </c>
      <c r="D34" s="28">
        <v>3.8270121846576286</v>
      </c>
      <c r="E34" s="27">
        <v>-136</v>
      </c>
      <c r="F34" s="28">
        <v>-2.1985127707727128</v>
      </c>
      <c r="H34" s="31"/>
      <c r="I34" s="31"/>
    </row>
    <row r="35" spans="1:13" x14ac:dyDescent="0.2">
      <c r="A35" s="19" t="s">
        <v>75</v>
      </c>
      <c r="B35" s="27">
        <v>1866</v>
      </c>
      <c r="C35" s="27">
        <v>94</v>
      </c>
      <c r="D35" s="28">
        <v>5.3047404063205423</v>
      </c>
      <c r="E35" s="27">
        <v>86</v>
      </c>
      <c r="F35" s="28">
        <v>4.8314606741573032</v>
      </c>
      <c r="H35" s="31"/>
      <c r="I35" s="31"/>
    </row>
    <row r="36" spans="1:13" x14ac:dyDescent="0.2">
      <c r="A36" s="19" t="s">
        <v>76</v>
      </c>
      <c r="B36" s="27">
        <v>469</v>
      </c>
      <c r="C36" s="27">
        <v>-10</v>
      </c>
      <c r="D36" s="28">
        <v>-2.0876826722338206</v>
      </c>
      <c r="E36" s="27">
        <v>-17</v>
      </c>
      <c r="F36" s="28">
        <v>-3.4979423868312756</v>
      </c>
      <c r="H36" s="31"/>
      <c r="I36" s="31"/>
    </row>
    <row r="37" spans="1:13" x14ac:dyDescent="0.2">
      <c r="A37" s="19" t="s">
        <v>77</v>
      </c>
      <c r="B37" s="27">
        <v>1790</v>
      </c>
      <c r="C37" s="27">
        <v>42</v>
      </c>
      <c r="D37" s="28">
        <v>2.402745995423341</v>
      </c>
      <c r="E37" s="27">
        <v>-62</v>
      </c>
      <c r="F37" s="28">
        <v>-3.3477321814254863</v>
      </c>
      <c r="H37" s="31"/>
      <c r="I37" s="31"/>
    </row>
    <row r="38" spans="1:13" x14ac:dyDescent="0.2">
      <c r="A38" s="19" t="s">
        <v>78</v>
      </c>
      <c r="B38" s="27">
        <v>15288</v>
      </c>
      <c r="C38" s="27">
        <v>254</v>
      </c>
      <c r="D38" s="28">
        <v>1.6895037914061459</v>
      </c>
      <c r="E38" s="27">
        <v>-317</v>
      </c>
      <c r="F38" s="28">
        <v>-2.0314001922460747</v>
      </c>
      <c r="H38" s="31"/>
      <c r="I38" s="31"/>
    </row>
    <row r="39" spans="1:13" x14ac:dyDescent="0.2">
      <c r="A39" s="37" t="s">
        <v>35</v>
      </c>
      <c r="B39" s="38">
        <v>270711</v>
      </c>
      <c r="C39" s="38">
        <v>14221</v>
      </c>
      <c r="D39" s="39">
        <v>5.5444656711762645</v>
      </c>
      <c r="E39" s="38">
        <v>2554</v>
      </c>
      <c r="F39" s="39">
        <v>0.95242712291679876</v>
      </c>
      <c r="H39" s="31"/>
      <c r="I39" s="31"/>
      <c r="L39" s="31"/>
      <c r="M39" s="31"/>
    </row>
    <row r="40" spans="1:13" ht="13.5" x14ac:dyDescent="0.25">
      <c r="A40" s="29" t="s">
        <v>363</v>
      </c>
      <c r="B40" s="27">
        <v>1448301</v>
      </c>
      <c r="C40" s="27">
        <v>25809</v>
      </c>
      <c r="D40" s="28">
        <v>1.8143511527657097</v>
      </c>
      <c r="E40" s="27">
        <v>-43010</v>
      </c>
      <c r="F40" s="28">
        <v>-2.8840396134676136</v>
      </c>
      <c r="H40" s="31"/>
      <c r="I40" s="31"/>
      <c r="L40" s="31"/>
      <c r="M40" s="31"/>
    </row>
    <row r="41" spans="1:13" x14ac:dyDescent="0.2">
      <c r="A41" s="19" t="s">
        <v>299</v>
      </c>
      <c r="B41" s="27">
        <v>1881844</v>
      </c>
      <c r="C41" s="27">
        <v>32974</v>
      </c>
      <c r="D41" s="28">
        <v>1.7834677397545529</v>
      </c>
      <c r="E41" s="27">
        <v>-55130</v>
      </c>
      <c r="F41" s="28">
        <v>-2.8461920500739812</v>
      </c>
      <c r="H41" s="31"/>
      <c r="I41" s="31"/>
    </row>
    <row r="42" spans="1:13" ht="13.5" thickBot="1" x14ac:dyDescent="0.25">
      <c r="A42" s="40" t="s">
        <v>36</v>
      </c>
      <c r="B42" s="41">
        <v>2704016</v>
      </c>
      <c r="C42" s="41">
        <v>35078</v>
      </c>
      <c r="D42" s="42">
        <v>1.3143055402560868</v>
      </c>
      <c r="E42" s="41">
        <v>-85974</v>
      </c>
      <c r="F42" s="42">
        <v>-3.0815164212058108</v>
      </c>
      <c r="H42" s="31"/>
      <c r="I42" s="31"/>
    </row>
    <row r="43" spans="1:13" x14ac:dyDescent="0.2">
      <c r="A43" s="43" t="s">
        <v>364</v>
      </c>
    </row>
    <row r="45" spans="1:13" x14ac:dyDescent="0.2">
      <c r="B45" s="31"/>
      <c r="H45" s="31"/>
    </row>
    <row r="48" spans="1:13" x14ac:dyDescent="0.2">
      <c r="I48" s="31"/>
    </row>
    <row r="61" spans="2:2" x14ac:dyDescent="0.2">
      <c r="B61" s="31"/>
    </row>
    <row r="62" spans="2:2" x14ac:dyDescent="0.2">
      <c r="B62" s="31"/>
    </row>
    <row r="63" spans="2:2" x14ac:dyDescent="0.2">
      <c r="B63" s="31"/>
    </row>
    <row r="64" spans="2:2" x14ac:dyDescent="0.2">
      <c r="B64" s="31"/>
    </row>
    <row r="65" spans="2:3" x14ac:dyDescent="0.2">
      <c r="B65" s="31"/>
      <c r="C65" s="31"/>
    </row>
    <row r="66" spans="2:3" x14ac:dyDescent="0.2">
      <c r="B66" s="31"/>
    </row>
  </sheetData>
  <mergeCells count="4">
    <mergeCell ref="B7:B8"/>
    <mergeCell ref="A7:A8"/>
    <mergeCell ref="C7:D7"/>
    <mergeCell ref="E7:F7"/>
  </mergeCells>
  <phoneticPr fontId="2" type="noConversion"/>
  <conditionalFormatting sqref="F9:F42 D9:D42">
    <cfRule type="colorScale" priority="1">
      <colorScale>
        <cfvo type="min"/>
        <cfvo type="percentile" val="50"/>
        <cfvo type="max"/>
        <color rgb="FFFF0000"/>
        <color rgb="FFFFFF99"/>
        <color rgb="FF92D050"/>
      </colorScale>
    </cfRule>
  </conditionalFormatting>
  <hyperlinks>
    <hyperlink ref="A1" location="Índex!A1" display="TORNAR A L'ÍNDEX" xr:uid="{00000000-0004-0000-0200-000000000000}"/>
    <hyperlink ref="C1" location="TaulaE1!A1" display="TAULA ANTERIOR" xr:uid="{00000000-0004-0000-0200-000001000000}"/>
    <hyperlink ref="E1" location="TaulaE3!A1" display="TAULA SEGÜENT" xr:uid="{00000000-0004-0000-0200-000002000000}"/>
  </hyperlinks>
  <pageMargins left="0.75" right="0.75" top="1" bottom="1" header="0" footer="0"/>
  <pageSetup paperSize="9" orientation="portrait" r:id="rId1"/>
  <headerFooter alignWithMargins="0"/>
  <colBreaks count="1" manualBreakCount="1">
    <brk id="6" max="1048575" man="1"/>
  </col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26"/>
  <dimension ref="A1:L86"/>
  <sheetViews>
    <sheetView zoomScaleNormal="100" workbookViewId="0">
      <selection activeCell="A3" sqref="A3"/>
    </sheetView>
  </sheetViews>
  <sheetFormatPr baseColWidth="10" defaultColWidth="12.83203125" defaultRowHeight="12.75" x14ac:dyDescent="0.2"/>
  <cols>
    <col min="1" max="1" width="46.6640625" style="19" customWidth="1"/>
    <col min="2" max="8" width="12.83203125" style="19"/>
    <col min="9" max="10" width="12.83203125" style="113"/>
    <col min="11" max="16384" width="12.83203125" style="19"/>
  </cols>
  <sheetData>
    <row r="1" spans="1:12" x14ac:dyDescent="0.2">
      <c r="A1" s="21" t="s">
        <v>34</v>
      </c>
      <c r="C1" s="21" t="s">
        <v>87</v>
      </c>
      <c r="E1" s="21" t="s">
        <v>47</v>
      </c>
    </row>
    <row r="2" spans="1:12" x14ac:dyDescent="0.2">
      <c r="A2" s="21"/>
    </row>
    <row r="3" spans="1:12" x14ac:dyDescent="0.2">
      <c r="A3" s="15" t="s">
        <v>446</v>
      </c>
      <c r="B3" s="15"/>
      <c r="C3" s="15"/>
      <c r="D3" s="15"/>
      <c r="E3" s="15"/>
      <c r="F3" s="15"/>
      <c r="G3" s="15"/>
    </row>
    <row r="4" spans="1:12" x14ac:dyDescent="0.2">
      <c r="A4" s="21"/>
    </row>
    <row r="5" spans="1:12" x14ac:dyDescent="0.2">
      <c r="A5" s="23" t="str">
        <f>Índex!B57</f>
        <v>Taula A6</v>
      </c>
      <c r="B5" s="23" t="str">
        <f>Índex!A8</f>
        <v>3r trimestre 2020</v>
      </c>
      <c r="C5" s="23"/>
    </row>
    <row r="6" spans="1:12" ht="13.5" thickBot="1" x14ac:dyDescent="0.25">
      <c r="A6" s="44" t="str">
        <f>Índex!C57</f>
        <v>Atur registrat per nivell formatiu i sexe. Baix Llobregat</v>
      </c>
      <c r="B6" s="40"/>
      <c r="C6" s="40"/>
      <c r="D6" s="40"/>
      <c r="E6" s="40"/>
      <c r="F6" s="40"/>
      <c r="G6" s="40"/>
      <c r="I6" s="113" t="s">
        <v>46</v>
      </c>
    </row>
    <row r="7" spans="1:12" x14ac:dyDescent="0.2">
      <c r="A7" s="193" t="s">
        <v>126</v>
      </c>
      <c r="B7" s="192" t="s">
        <v>37</v>
      </c>
      <c r="C7" s="192" t="s">
        <v>135</v>
      </c>
      <c r="D7" s="194" t="s">
        <v>39</v>
      </c>
      <c r="E7" s="194"/>
      <c r="F7" s="194" t="s">
        <v>40</v>
      </c>
      <c r="G7" s="194"/>
      <c r="H7" s="49"/>
      <c r="I7" s="114" t="s">
        <v>42</v>
      </c>
      <c r="J7" s="114" t="s">
        <v>44</v>
      </c>
    </row>
    <row r="8" spans="1:12" x14ac:dyDescent="0.2">
      <c r="A8" s="190"/>
      <c r="B8" s="178"/>
      <c r="C8" s="178"/>
      <c r="D8" s="84" t="s">
        <v>37</v>
      </c>
      <c r="E8" s="84" t="s">
        <v>38</v>
      </c>
      <c r="F8" s="84" t="s">
        <v>37</v>
      </c>
      <c r="G8" s="84" t="s">
        <v>38</v>
      </c>
      <c r="H8" s="49"/>
      <c r="I8" s="130" t="s">
        <v>43</v>
      </c>
      <c r="J8" s="130" t="s">
        <v>45</v>
      </c>
      <c r="L8" s="31"/>
    </row>
    <row r="9" spans="1:12" x14ac:dyDescent="0.2">
      <c r="A9" s="19" t="s">
        <v>161</v>
      </c>
      <c r="B9" s="27">
        <f t="shared" ref="B9:B17" si="0">B20+B31</f>
        <v>437</v>
      </c>
      <c r="C9" s="28">
        <f>B9/TaulaA1!$B$39*100</f>
        <v>0.91184141888367243</v>
      </c>
      <c r="D9" s="27">
        <f t="shared" ref="D9:D17" si="1">B9-I9</f>
        <v>-6</v>
      </c>
      <c r="E9" s="28">
        <f t="shared" ref="E9:E17" si="2">D9/I9*100</f>
        <v>-1.3544018058690745</v>
      </c>
      <c r="F9" s="27">
        <f t="shared" ref="F9:F17" si="3">B9-J9</f>
        <v>38</v>
      </c>
      <c r="G9" s="28">
        <f t="shared" ref="G9:G17" si="4">F9/J9*100</f>
        <v>9.5238095238095237</v>
      </c>
      <c r="H9" s="49"/>
      <c r="I9" s="117">
        <v>443</v>
      </c>
      <c r="J9" s="117">
        <v>399</v>
      </c>
    </row>
    <row r="10" spans="1:12" x14ac:dyDescent="0.2">
      <c r="A10" s="19" t="s">
        <v>162</v>
      </c>
      <c r="B10" s="27">
        <f t="shared" si="0"/>
        <v>1042</v>
      </c>
      <c r="C10" s="28">
        <f>B10/TaulaA1!$B$39*100</f>
        <v>2.1742305685967658</v>
      </c>
      <c r="D10" s="27">
        <f t="shared" si="1"/>
        <v>-28</v>
      </c>
      <c r="E10" s="28">
        <f t="shared" si="2"/>
        <v>-2.6168224299065423</v>
      </c>
      <c r="F10" s="27">
        <f t="shared" si="3"/>
        <v>100</v>
      </c>
      <c r="G10" s="28">
        <f t="shared" si="4"/>
        <v>10.615711252653929</v>
      </c>
      <c r="H10" s="49"/>
      <c r="I10" s="117">
        <v>1070</v>
      </c>
      <c r="J10" s="117">
        <v>942</v>
      </c>
    </row>
    <row r="11" spans="1:12" x14ac:dyDescent="0.2">
      <c r="A11" s="19" t="s">
        <v>163</v>
      </c>
      <c r="B11" s="27">
        <f t="shared" si="0"/>
        <v>1693</v>
      </c>
      <c r="C11" s="28">
        <f>B11/TaulaA1!$B$39*100</f>
        <v>3.5326030255607725</v>
      </c>
      <c r="D11" s="27">
        <f t="shared" si="1"/>
        <v>-9</v>
      </c>
      <c r="E11" s="28">
        <f t="shared" si="2"/>
        <v>-0.52878965922444188</v>
      </c>
      <c r="F11" s="27">
        <f t="shared" si="3"/>
        <v>127</v>
      </c>
      <c r="G11" s="28">
        <f t="shared" si="4"/>
        <v>8.1098339719029369</v>
      </c>
      <c r="H11" s="49"/>
      <c r="I11" s="117">
        <v>1702</v>
      </c>
      <c r="J11" s="117">
        <v>1566</v>
      </c>
    </row>
    <row r="12" spans="1:12" x14ac:dyDescent="0.2">
      <c r="A12" s="19" t="s">
        <v>164</v>
      </c>
      <c r="B12" s="27">
        <f t="shared" si="0"/>
        <v>5221</v>
      </c>
      <c r="C12" s="28">
        <f>B12/TaulaA1!$B$39*100</f>
        <v>10.894105372978613</v>
      </c>
      <c r="D12" s="27">
        <f t="shared" si="1"/>
        <v>-424</v>
      </c>
      <c r="E12" s="28">
        <f t="shared" si="2"/>
        <v>-7.5110717449069968</v>
      </c>
      <c r="F12" s="27">
        <f t="shared" si="3"/>
        <v>994</v>
      </c>
      <c r="G12" s="28">
        <f t="shared" si="4"/>
        <v>23.51549562337355</v>
      </c>
      <c r="H12" s="49"/>
      <c r="I12" s="117">
        <v>5645</v>
      </c>
      <c r="J12" s="117">
        <v>4227</v>
      </c>
    </row>
    <row r="13" spans="1:12" x14ac:dyDescent="0.2">
      <c r="A13" s="19" t="s">
        <v>165</v>
      </c>
      <c r="B13" s="27">
        <f t="shared" si="0"/>
        <v>31438</v>
      </c>
      <c r="C13" s="28">
        <f>B13/TaulaA1!$B$39*100</f>
        <v>65.598330725091287</v>
      </c>
      <c r="D13" s="27">
        <f t="shared" si="1"/>
        <v>-802</v>
      </c>
      <c r="E13" s="28">
        <f t="shared" si="2"/>
        <v>-2.4875930521091814</v>
      </c>
      <c r="F13" s="27">
        <f t="shared" si="3"/>
        <v>6273</v>
      </c>
      <c r="G13" s="28">
        <f t="shared" si="4"/>
        <v>24.9274786409696</v>
      </c>
      <c r="H13" s="49"/>
      <c r="I13" s="117">
        <v>32240</v>
      </c>
      <c r="J13" s="117">
        <v>25165</v>
      </c>
    </row>
    <row r="14" spans="1:12" x14ac:dyDescent="0.2">
      <c r="A14" s="19" t="s">
        <v>166</v>
      </c>
      <c r="B14" s="27">
        <f t="shared" si="0"/>
        <v>4048</v>
      </c>
      <c r="C14" s="28">
        <f>B14/TaulaA1!$B$39*100</f>
        <v>8.4465310380803338</v>
      </c>
      <c r="D14" s="27">
        <f t="shared" si="1"/>
        <v>-255</v>
      </c>
      <c r="E14" s="28">
        <f t="shared" si="2"/>
        <v>-5.9260980711131772</v>
      </c>
      <c r="F14" s="27">
        <f t="shared" si="3"/>
        <v>917</v>
      </c>
      <c r="G14" s="28">
        <f t="shared" si="4"/>
        <v>29.287767486426063</v>
      </c>
      <c r="H14" s="49"/>
      <c r="I14" s="117">
        <v>4303</v>
      </c>
      <c r="J14" s="117">
        <v>3131</v>
      </c>
    </row>
    <row r="15" spans="1:12" x14ac:dyDescent="0.2">
      <c r="A15" s="19" t="s">
        <v>167</v>
      </c>
      <c r="B15" s="27">
        <f t="shared" si="0"/>
        <v>1001</v>
      </c>
      <c r="C15" s="28">
        <f>B15/TaulaA1!$B$39*100</f>
        <v>2.0886802295252997</v>
      </c>
      <c r="D15" s="27">
        <f t="shared" si="1"/>
        <v>13</v>
      </c>
      <c r="E15" s="28">
        <f t="shared" si="2"/>
        <v>1.3157894736842104</v>
      </c>
      <c r="F15" s="27">
        <f t="shared" si="3"/>
        <v>224</v>
      </c>
      <c r="G15" s="28">
        <f t="shared" si="4"/>
        <v>28.828828828828829</v>
      </c>
      <c r="H15" s="49"/>
      <c r="I15" s="117">
        <v>988</v>
      </c>
      <c r="J15" s="117">
        <v>777</v>
      </c>
    </row>
    <row r="16" spans="1:12" x14ac:dyDescent="0.2">
      <c r="A16" s="19" t="s">
        <v>168</v>
      </c>
      <c r="B16" s="27">
        <f t="shared" si="0"/>
        <v>3005</v>
      </c>
      <c r="C16" s="28">
        <f>B16/TaulaA1!$B$39*100</f>
        <v>6.2702138758476789</v>
      </c>
      <c r="D16" s="27">
        <f t="shared" si="1"/>
        <v>24</v>
      </c>
      <c r="E16" s="28">
        <f t="shared" si="2"/>
        <v>0.80509896008050985</v>
      </c>
      <c r="F16" s="27">
        <f t="shared" si="3"/>
        <v>674</v>
      </c>
      <c r="G16" s="28">
        <f t="shared" si="4"/>
        <v>28.914628914628913</v>
      </c>
      <c r="H16" s="49"/>
      <c r="I16" s="117">
        <v>2981</v>
      </c>
      <c r="J16" s="117">
        <v>2331</v>
      </c>
    </row>
    <row r="17" spans="1:10" ht="13.5" thickBot="1" x14ac:dyDescent="0.25">
      <c r="A17" s="40" t="s">
        <v>169</v>
      </c>
      <c r="B17" s="41">
        <f t="shared" si="0"/>
        <v>40</v>
      </c>
      <c r="C17" s="42">
        <f>B17/TaulaA1!$B$39*100</f>
        <v>8.3463745435576428E-2</v>
      </c>
      <c r="D17" s="41">
        <f t="shared" si="1"/>
        <v>-5</v>
      </c>
      <c r="E17" s="42">
        <f t="shared" si="2"/>
        <v>-11.111111111111111</v>
      </c>
      <c r="F17" s="41">
        <f t="shared" si="3"/>
        <v>16</v>
      </c>
      <c r="G17" s="42">
        <f t="shared" si="4"/>
        <v>66.666666666666657</v>
      </c>
      <c r="H17" s="49"/>
      <c r="I17" s="117">
        <v>45</v>
      </c>
      <c r="J17" s="117">
        <v>24</v>
      </c>
    </row>
    <row r="18" spans="1:10" x14ac:dyDescent="0.2">
      <c r="A18" s="193" t="s">
        <v>127</v>
      </c>
      <c r="B18" s="192" t="s">
        <v>37</v>
      </c>
      <c r="C18" s="192" t="s">
        <v>135</v>
      </c>
      <c r="D18" s="194" t="s">
        <v>39</v>
      </c>
      <c r="E18" s="194"/>
      <c r="F18" s="194" t="s">
        <v>40</v>
      </c>
      <c r="G18" s="194"/>
      <c r="H18" s="49"/>
      <c r="I18" s="117"/>
      <c r="J18" s="117"/>
    </row>
    <row r="19" spans="1:10" x14ac:dyDescent="0.2">
      <c r="A19" s="190"/>
      <c r="B19" s="178"/>
      <c r="C19" s="178"/>
      <c r="D19" s="84" t="s">
        <v>37</v>
      </c>
      <c r="E19" s="84" t="s">
        <v>38</v>
      </c>
      <c r="F19" s="84" t="s">
        <v>37</v>
      </c>
      <c r="G19" s="84" t="s">
        <v>38</v>
      </c>
      <c r="H19" s="49"/>
      <c r="I19" s="117"/>
      <c r="J19" s="117"/>
    </row>
    <row r="20" spans="1:10" x14ac:dyDescent="0.2">
      <c r="A20" s="19" t="s">
        <v>161</v>
      </c>
      <c r="B20" s="27">
        <v>117</v>
      </c>
      <c r="C20" s="28">
        <f>B20/TaulaA1!$B$39*100</f>
        <v>0.24413145539906103</v>
      </c>
      <c r="D20" s="27">
        <f t="shared" ref="D20:D28" si="5">B20-I20</f>
        <v>-13</v>
      </c>
      <c r="E20" s="28">
        <f t="shared" ref="E20:E28" si="6">D20/I20*100</f>
        <v>-10</v>
      </c>
      <c r="F20" s="27">
        <f t="shared" ref="F20:F28" si="7">B20-J20</f>
        <v>17</v>
      </c>
      <c r="G20" s="28">
        <f t="shared" ref="G20:G28" si="8">F20/J20*100</f>
        <v>17</v>
      </c>
      <c r="H20" s="49"/>
      <c r="I20" s="117">
        <v>130</v>
      </c>
      <c r="J20" s="117">
        <v>100</v>
      </c>
    </row>
    <row r="21" spans="1:10" x14ac:dyDescent="0.2">
      <c r="A21" s="19" t="s">
        <v>162</v>
      </c>
      <c r="B21" s="27">
        <v>449</v>
      </c>
      <c r="C21" s="28">
        <f>B21/TaulaA1!$B$39*100</f>
        <v>0.93688054251434527</v>
      </c>
      <c r="D21" s="27">
        <f t="shared" si="5"/>
        <v>-24</v>
      </c>
      <c r="E21" s="28">
        <f t="shared" si="6"/>
        <v>-5.07399577167019</v>
      </c>
      <c r="F21" s="27">
        <f t="shared" si="7"/>
        <v>82</v>
      </c>
      <c r="G21" s="28">
        <f t="shared" si="8"/>
        <v>22.343324250681199</v>
      </c>
      <c r="H21" s="49"/>
      <c r="I21" s="117">
        <v>473</v>
      </c>
      <c r="J21" s="117">
        <v>367</v>
      </c>
    </row>
    <row r="22" spans="1:10" x14ac:dyDescent="0.2">
      <c r="A22" s="19" t="s">
        <v>163</v>
      </c>
      <c r="B22" s="27">
        <v>708</v>
      </c>
      <c r="C22" s="28">
        <f>B22/TaulaA1!$B$39*100</f>
        <v>1.4773082942097027</v>
      </c>
      <c r="D22" s="27">
        <f t="shared" si="5"/>
        <v>4</v>
      </c>
      <c r="E22" s="28">
        <f t="shared" si="6"/>
        <v>0.56818181818181823</v>
      </c>
      <c r="F22" s="27">
        <f t="shared" si="7"/>
        <v>94</v>
      </c>
      <c r="G22" s="28">
        <f t="shared" si="8"/>
        <v>15.309446254071663</v>
      </c>
      <c r="H22" s="49"/>
      <c r="I22" s="117">
        <v>704</v>
      </c>
      <c r="J22" s="117">
        <v>614</v>
      </c>
    </row>
    <row r="23" spans="1:10" x14ac:dyDescent="0.2">
      <c r="A23" s="19" t="s">
        <v>164</v>
      </c>
      <c r="B23" s="27">
        <v>2089</v>
      </c>
      <c r="C23" s="28">
        <f>B23/TaulaA1!$B$39*100</f>
        <v>4.3588941053729782</v>
      </c>
      <c r="D23" s="27">
        <f t="shared" si="5"/>
        <v>-247</v>
      </c>
      <c r="E23" s="28">
        <f t="shared" si="6"/>
        <v>-10.573630136986303</v>
      </c>
      <c r="F23" s="27">
        <f t="shared" si="7"/>
        <v>481</v>
      </c>
      <c r="G23" s="28">
        <f t="shared" si="8"/>
        <v>29.912935323383081</v>
      </c>
      <c r="H23" s="49"/>
      <c r="I23" s="117">
        <v>2336</v>
      </c>
      <c r="J23" s="117">
        <v>1608</v>
      </c>
    </row>
    <row r="24" spans="1:10" x14ac:dyDescent="0.2">
      <c r="A24" s="19" t="s">
        <v>165</v>
      </c>
      <c r="B24" s="27">
        <v>14157</v>
      </c>
      <c r="C24" s="28">
        <f>B24/TaulaA1!$B$39*100</f>
        <v>29.539906103286384</v>
      </c>
      <c r="D24" s="27">
        <f t="shared" si="5"/>
        <v>-534</v>
      </c>
      <c r="E24" s="28">
        <f t="shared" si="6"/>
        <v>-3.6348784970390033</v>
      </c>
      <c r="F24" s="27">
        <f t="shared" si="7"/>
        <v>3194</v>
      </c>
      <c r="G24" s="28">
        <f t="shared" si="8"/>
        <v>29.134361032564076</v>
      </c>
      <c r="H24" s="49"/>
      <c r="I24" s="117">
        <v>14691</v>
      </c>
      <c r="J24" s="117">
        <v>10963</v>
      </c>
    </row>
    <row r="25" spans="1:10" x14ac:dyDescent="0.2">
      <c r="A25" s="19" t="s">
        <v>166</v>
      </c>
      <c r="B25" s="27">
        <v>1655</v>
      </c>
      <c r="C25" s="28">
        <f>B25/TaulaA1!$B$39*100</f>
        <v>3.4533124673969748</v>
      </c>
      <c r="D25" s="27">
        <f t="shared" si="5"/>
        <v>-100</v>
      </c>
      <c r="E25" s="28">
        <f t="shared" si="6"/>
        <v>-5.6980056980056979</v>
      </c>
      <c r="F25" s="27">
        <f t="shared" si="7"/>
        <v>420</v>
      </c>
      <c r="G25" s="28">
        <f t="shared" si="8"/>
        <v>34.008097165991899</v>
      </c>
      <c r="H25" s="49"/>
      <c r="I25" s="117">
        <v>1755</v>
      </c>
      <c r="J25" s="117">
        <v>1235</v>
      </c>
    </row>
    <row r="26" spans="1:10" x14ac:dyDescent="0.2">
      <c r="A26" s="19" t="s">
        <v>167</v>
      </c>
      <c r="B26" s="27">
        <v>358</v>
      </c>
      <c r="C26" s="28">
        <f>B26/TaulaA1!$B$39*100</f>
        <v>0.74700052164840891</v>
      </c>
      <c r="D26" s="27">
        <f t="shared" si="5"/>
        <v>2</v>
      </c>
      <c r="E26" s="28">
        <f t="shared" si="6"/>
        <v>0.5617977528089888</v>
      </c>
      <c r="F26" s="27">
        <f t="shared" si="7"/>
        <v>81</v>
      </c>
      <c r="G26" s="28">
        <f t="shared" si="8"/>
        <v>29.241877256317689</v>
      </c>
      <c r="H26" s="49"/>
      <c r="I26" s="117">
        <v>356</v>
      </c>
      <c r="J26" s="117">
        <v>277</v>
      </c>
    </row>
    <row r="27" spans="1:10" x14ac:dyDescent="0.2">
      <c r="A27" s="19" t="s">
        <v>168</v>
      </c>
      <c r="B27" s="27">
        <v>1098</v>
      </c>
      <c r="C27" s="28">
        <f>B27/TaulaA1!$B$39*100</f>
        <v>2.291079812206573</v>
      </c>
      <c r="D27" s="27">
        <f t="shared" si="5"/>
        <v>4</v>
      </c>
      <c r="E27" s="28">
        <f t="shared" si="6"/>
        <v>0.3656307129798903</v>
      </c>
      <c r="F27" s="27">
        <f t="shared" si="7"/>
        <v>244</v>
      </c>
      <c r="G27" s="28">
        <f t="shared" si="8"/>
        <v>28.571428571428569</v>
      </c>
      <c r="H27" s="49"/>
      <c r="I27" s="117">
        <v>1094</v>
      </c>
      <c r="J27" s="117">
        <v>854</v>
      </c>
    </row>
    <row r="28" spans="1:10" ht="13.5" thickBot="1" x14ac:dyDescent="0.25">
      <c r="A28" s="40" t="s">
        <v>169</v>
      </c>
      <c r="B28" s="41">
        <v>17</v>
      </c>
      <c r="C28" s="42">
        <f>B28/TaulaA1!$B$39*100</f>
        <v>3.5472091810119975E-2</v>
      </c>
      <c r="D28" s="41">
        <f t="shared" si="5"/>
        <v>1</v>
      </c>
      <c r="E28" s="42">
        <f t="shared" si="6"/>
        <v>6.25</v>
      </c>
      <c r="F28" s="41">
        <f t="shared" si="7"/>
        <v>11</v>
      </c>
      <c r="G28" s="42">
        <f t="shared" si="8"/>
        <v>183.33333333333331</v>
      </c>
      <c r="H28" s="49"/>
      <c r="I28" s="117">
        <v>16</v>
      </c>
      <c r="J28" s="117">
        <v>6</v>
      </c>
    </row>
    <row r="29" spans="1:10" x14ac:dyDescent="0.2">
      <c r="A29" s="193" t="s">
        <v>128</v>
      </c>
      <c r="B29" s="192" t="s">
        <v>37</v>
      </c>
      <c r="C29" s="192" t="s">
        <v>135</v>
      </c>
      <c r="D29" s="194" t="s">
        <v>39</v>
      </c>
      <c r="E29" s="194"/>
      <c r="F29" s="194" t="s">
        <v>40</v>
      </c>
      <c r="G29" s="194"/>
      <c r="H29" s="49"/>
      <c r="I29" s="117"/>
      <c r="J29" s="117"/>
    </row>
    <row r="30" spans="1:10" x14ac:dyDescent="0.2">
      <c r="A30" s="190"/>
      <c r="B30" s="178"/>
      <c r="C30" s="178"/>
      <c r="D30" s="84" t="s">
        <v>37</v>
      </c>
      <c r="E30" s="84" t="s">
        <v>38</v>
      </c>
      <c r="F30" s="84" t="s">
        <v>37</v>
      </c>
      <c r="G30" s="84" t="s">
        <v>38</v>
      </c>
      <c r="H30" s="49"/>
      <c r="I30" s="117"/>
      <c r="J30" s="117"/>
    </row>
    <row r="31" spans="1:10" x14ac:dyDescent="0.2">
      <c r="A31" s="19" t="s">
        <v>161</v>
      </c>
      <c r="B31" s="27">
        <v>320</v>
      </c>
      <c r="C31" s="28">
        <f>B31/TaulaA1!$B$39*100</f>
        <v>0.66770996348461142</v>
      </c>
      <c r="D31" s="27">
        <f t="shared" ref="D31:D39" si="9">B31-I31</f>
        <v>7</v>
      </c>
      <c r="E31" s="28">
        <f t="shared" ref="E31:E39" si="10">D31/I31*100</f>
        <v>2.2364217252396164</v>
      </c>
      <c r="F31" s="27">
        <f t="shared" ref="F31:F39" si="11">B31-J31</f>
        <v>21</v>
      </c>
      <c r="G31" s="28">
        <f t="shared" ref="G31:G39" si="12">F31/J31*100</f>
        <v>7.023411371237458</v>
      </c>
      <c r="H31" s="49"/>
      <c r="I31" s="117">
        <v>313</v>
      </c>
      <c r="J31" s="117">
        <v>299</v>
      </c>
    </row>
    <row r="32" spans="1:10" x14ac:dyDescent="0.2">
      <c r="A32" s="19" t="s">
        <v>162</v>
      </c>
      <c r="B32" s="27">
        <v>593</v>
      </c>
      <c r="C32" s="28">
        <f>B32/TaulaA1!$B$39*100</f>
        <v>1.2373500260824204</v>
      </c>
      <c r="D32" s="27">
        <f t="shared" si="9"/>
        <v>-4</v>
      </c>
      <c r="E32" s="28">
        <f t="shared" si="10"/>
        <v>-0.67001675041876052</v>
      </c>
      <c r="F32" s="27">
        <f t="shared" si="11"/>
        <v>18</v>
      </c>
      <c r="G32" s="28">
        <f t="shared" si="12"/>
        <v>3.1304347826086958</v>
      </c>
      <c r="H32" s="49"/>
      <c r="I32" s="117">
        <v>597</v>
      </c>
      <c r="J32" s="117">
        <v>575</v>
      </c>
    </row>
    <row r="33" spans="1:10" x14ac:dyDescent="0.2">
      <c r="A33" s="19" t="s">
        <v>163</v>
      </c>
      <c r="B33" s="27">
        <v>985</v>
      </c>
      <c r="C33" s="28">
        <f>B33/TaulaA1!$B$39*100</f>
        <v>2.0552947313510694</v>
      </c>
      <c r="D33" s="27">
        <f t="shared" si="9"/>
        <v>-13</v>
      </c>
      <c r="E33" s="28">
        <f t="shared" si="10"/>
        <v>-1.3026052104208417</v>
      </c>
      <c r="F33" s="27">
        <f t="shared" si="11"/>
        <v>33</v>
      </c>
      <c r="G33" s="28">
        <f t="shared" si="12"/>
        <v>3.4663865546218489</v>
      </c>
      <c r="H33" s="49"/>
      <c r="I33" s="117">
        <v>998</v>
      </c>
      <c r="J33" s="117">
        <v>952</v>
      </c>
    </row>
    <row r="34" spans="1:10" x14ac:dyDescent="0.2">
      <c r="A34" s="19" t="s">
        <v>164</v>
      </c>
      <c r="B34" s="27">
        <v>3132</v>
      </c>
      <c r="C34" s="28">
        <f>B34/TaulaA1!$B$39*100</f>
        <v>6.535211267605634</v>
      </c>
      <c r="D34" s="27">
        <f t="shared" si="9"/>
        <v>-177</v>
      </c>
      <c r="E34" s="28">
        <f t="shared" si="10"/>
        <v>-5.3490480507706257</v>
      </c>
      <c r="F34" s="27">
        <f t="shared" si="11"/>
        <v>513</v>
      </c>
      <c r="G34" s="28">
        <f t="shared" si="12"/>
        <v>19.587628865979383</v>
      </c>
      <c r="H34" s="49"/>
      <c r="I34" s="117">
        <v>3309</v>
      </c>
      <c r="J34" s="117">
        <v>2619</v>
      </c>
    </row>
    <row r="35" spans="1:10" x14ac:dyDescent="0.2">
      <c r="A35" s="19" t="s">
        <v>165</v>
      </c>
      <c r="B35" s="27">
        <v>17281</v>
      </c>
      <c r="C35" s="28">
        <f>B35/TaulaA1!$B$39*100</f>
        <v>36.058424621804903</v>
      </c>
      <c r="D35" s="27">
        <f t="shared" si="9"/>
        <v>-268</v>
      </c>
      <c r="E35" s="28">
        <f t="shared" si="10"/>
        <v>-1.5271525443045189</v>
      </c>
      <c r="F35" s="27">
        <f t="shared" si="11"/>
        <v>3079</v>
      </c>
      <c r="G35" s="28">
        <f t="shared" si="12"/>
        <v>21.680045064075482</v>
      </c>
      <c r="H35" s="49"/>
      <c r="I35" s="117">
        <v>17549</v>
      </c>
      <c r="J35" s="117">
        <v>14202</v>
      </c>
    </row>
    <row r="36" spans="1:10" x14ac:dyDescent="0.2">
      <c r="A36" s="19" t="s">
        <v>166</v>
      </c>
      <c r="B36" s="27">
        <v>2393</v>
      </c>
      <c r="C36" s="28">
        <f>B36/TaulaA1!$B$39*100</f>
        <v>4.9932185706833598</v>
      </c>
      <c r="D36" s="27">
        <f t="shared" si="9"/>
        <v>-155</v>
      </c>
      <c r="E36" s="28">
        <f t="shared" si="10"/>
        <v>-6.0832025117739406</v>
      </c>
      <c r="F36" s="27">
        <f t="shared" si="11"/>
        <v>497</v>
      </c>
      <c r="G36" s="28">
        <f t="shared" si="12"/>
        <v>26.213080168776372</v>
      </c>
      <c r="H36" s="49"/>
      <c r="I36" s="117">
        <v>2548</v>
      </c>
      <c r="J36" s="117">
        <v>1896</v>
      </c>
    </row>
    <row r="37" spans="1:10" x14ac:dyDescent="0.2">
      <c r="A37" s="19" t="s">
        <v>167</v>
      </c>
      <c r="B37" s="27">
        <v>643</v>
      </c>
      <c r="C37" s="28">
        <f>B37/TaulaA1!$B$39*100</f>
        <v>1.3416797078768909</v>
      </c>
      <c r="D37" s="27">
        <f t="shared" si="9"/>
        <v>11</v>
      </c>
      <c r="E37" s="28">
        <f t="shared" si="10"/>
        <v>1.740506329113924</v>
      </c>
      <c r="F37" s="27">
        <f t="shared" si="11"/>
        <v>143</v>
      </c>
      <c r="G37" s="28">
        <f t="shared" si="12"/>
        <v>28.599999999999998</v>
      </c>
      <c r="H37" s="49"/>
      <c r="I37" s="117">
        <v>632</v>
      </c>
      <c r="J37" s="117">
        <v>500</v>
      </c>
    </row>
    <row r="38" spans="1:10" x14ac:dyDescent="0.2">
      <c r="A38" s="19" t="s">
        <v>168</v>
      </c>
      <c r="B38" s="27">
        <v>1907</v>
      </c>
      <c r="C38" s="28">
        <f>B38/TaulaA1!$B$39*100</f>
        <v>3.9791340636411059</v>
      </c>
      <c r="D38" s="27">
        <f t="shared" si="9"/>
        <v>20</v>
      </c>
      <c r="E38" s="28">
        <f t="shared" si="10"/>
        <v>1.0598834128245893</v>
      </c>
      <c r="F38" s="27">
        <f t="shared" si="11"/>
        <v>430</v>
      </c>
      <c r="G38" s="28">
        <f t="shared" si="12"/>
        <v>29.113067027758969</v>
      </c>
      <c r="H38" s="49"/>
      <c r="I38" s="117">
        <v>1887</v>
      </c>
      <c r="J38" s="117">
        <v>1477</v>
      </c>
    </row>
    <row r="39" spans="1:10" ht="13.5" thickBot="1" x14ac:dyDescent="0.25">
      <c r="A39" s="40" t="s">
        <v>169</v>
      </c>
      <c r="B39" s="41">
        <v>23</v>
      </c>
      <c r="C39" s="42">
        <f>B39/TaulaA1!$B$39*100</f>
        <v>4.7991653625456439E-2</v>
      </c>
      <c r="D39" s="41">
        <f t="shared" si="9"/>
        <v>-6</v>
      </c>
      <c r="E39" s="42">
        <f t="shared" si="10"/>
        <v>-20.689655172413794</v>
      </c>
      <c r="F39" s="41">
        <f t="shared" si="11"/>
        <v>5</v>
      </c>
      <c r="G39" s="42">
        <f t="shared" si="12"/>
        <v>27.777777777777779</v>
      </c>
      <c r="H39" s="49"/>
      <c r="I39" s="117">
        <v>29</v>
      </c>
      <c r="J39" s="117">
        <v>18</v>
      </c>
    </row>
    <row r="40" spans="1:10" x14ac:dyDescent="0.2">
      <c r="A40" s="43" t="s">
        <v>364</v>
      </c>
      <c r="B40" s="49"/>
      <c r="C40" s="49"/>
      <c r="D40" s="49"/>
      <c r="E40" s="49"/>
      <c r="F40" s="27"/>
      <c r="G40" s="28"/>
      <c r="H40" s="49"/>
      <c r="I40" s="117"/>
      <c r="J40" s="117"/>
    </row>
    <row r="41" spans="1:10" x14ac:dyDescent="0.2">
      <c r="I41" s="122"/>
      <c r="J41" s="122"/>
    </row>
    <row r="42" spans="1:10" x14ac:dyDescent="0.2">
      <c r="B42" s="122">
        <f>SUM(B9:B17)</f>
        <v>47925</v>
      </c>
      <c r="C42" s="58"/>
      <c r="I42" s="122">
        <f>SUM(I9:I17)</f>
        <v>49417</v>
      </c>
      <c r="J42" s="122">
        <f>SUM(J9:J17)</f>
        <v>38562</v>
      </c>
    </row>
    <row r="43" spans="1:10" x14ac:dyDescent="0.2">
      <c r="B43" s="31"/>
      <c r="C43" s="58"/>
    </row>
    <row r="44" spans="1:10" x14ac:dyDescent="0.2">
      <c r="C44" s="58"/>
    </row>
    <row r="46" spans="1:10" x14ac:dyDescent="0.2">
      <c r="E46" s="27"/>
    </row>
    <row r="47" spans="1:10" x14ac:dyDescent="0.2">
      <c r="E47" s="27"/>
    </row>
    <row r="48" spans="1:10" x14ac:dyDescent="0.2">
      <c r="E48" s="27"/>
    </row>
    <row r="49" spans="3:5" x14ac:dyDescent="0.2">
      <c r="E49" s="27"/>
    </row>
    <row r="50" spans="3:5" x14ac:dyDescent="0.2">
      <c r="E50" s="27"/>
    </row>
    <row r="51" spans="3:5" x14ac:dyDescent="0.2">
      <c r="E51" s="27"/>
    </row>
    <row r="52" spans="3:5" x14ac:dyDescent="0.2">
      <c r="E52" s="27"/>
    </row>
    <row r="53" spans="3:5" x14ac:dyDescent="0.2">
      <c r="E53" s="27"/>
    </row>
    <row r="54" spans="3:5" x14ac:dyDescent="0.2">
      <c r="C54" s="31"/>
    </row>
    <row r="56" spans="3:5" x14ac:dyDescent="0.2">
      <c r="C56" s="31"/>
    </row>
    <row r="57" spans="3:5" x14ac:dyDescent="0.2">
      <c r="C57" s="31"/>
    </row>
    <row r="58" spans="3:5" x14ac:dyDescent="0.2">
      <c r="C58" s="31"/>
    </row>
    <row r="60" spans="3:5" x14ac:dyDescent="0.2">
      <c r="C60" s="31"/>
    </row>
    <row r="61" spans="3:5" x14ac:dyDescent="0.2">
      <c r="C61" s="31"/>
    </row>
    <row r="62" spans="3:5" x14ac:dyDescent="0.2">
      <c r="C62" s="31"/>
    </row>
    <row r="64" spans="3:5" x14ac:dyDescent="0.2">
      <c r="C64" s="31"/>
    </row>
    <row r="65" spans="3:3" x14ac:dyDescent="0.2">
      <c r="C65" s="31"/>
    </row>
    <row r="66" spans="3:3" x14ac:dyDescent="0.2">
      <c r="C66" s="31"/>
    </row>
    <row r="68" spans="3:3" x14ac:dyDescent="0.2">
      <c r="C68" s="31"/>
    </row>
    <row r="69" spans="3:3" x14ac:dyDescent="0.2">
      <c r="C69" s="31"/>
    </row>
    <row r="70" spans="3:3" x14ac:dyDescent="0.2">
      <c r="C70" s="31"/>
    </row>
    <row r="73" spans="3:3" x14ac:dyDescent="0.2">
      <c r="C73" s="31"/>
    </row>
    <row r="74" spans="3:3" x14ac:dyDescent="0.2">
      <c r="C74" s="31"/>
    </row>
    <row r="77" spans="3:3" x14ac:dyDescent="0.2">
      <c r="C77" s="31"/>
    </row>
    <row r="78" spans="3:3" x14ac:dyDescent="0.2">
      <c r="C78" s="31"/>
    </row>
    <row r="84" spans="3:3" x14ac:dyDescent="0.2">
      <c r="C84" s="31"/>
    </row>
    <row r="85" spans="3:3" x14ac:dyDescent="0.2">
      <c r="C85" s="31"/>
    </row>
    <row r="86" spans="3:3" x14ac:dyDescent="0.2">
      <c r="C86" s="31"/>
    </row>
  </sheetData>
  <mergeCells count="15">
    <mergeCell ref="F18:G18"/>
    <mergeCell ref="A29:A30"/>
    <mergeCell ref="B29:B30"/>
    <mergeCell ref="C29:C30"/>
    <mergeCell ref="D29:E29"/>
    <mergeCell ref="F29:G29"/>
    <mergeCell ref="A18:A19"/>
    <mergeCell ref="B18:B19"/>
    <mergeCell ref="C18:C19"/>
    <mergeCell ref="D18:E18"/>
    <mergeCell ref="B7:B8"/>
    <mergeCell ref="A7:A8"/>
    <mergeCell ref="D7:E7"/>
    <mergeCell ref="F7:G7"/>
    <mergeCell ref="C7:C8"/>
  </mergeCells>
  <phoneticPr fontId="2" type="noConversion"/>
  <conditionalFormatting sqref="C9:C17 C20:C28 C31:C39">
    <cfRule type="colorScale" priority="8">
      <colorScale>
        <cfvo type="min"/>
        <cfvo type="max"/>
        <color rgb="FFFFEF9C"/>
        <color rgb="FF63BE7B"/>
      </colorScale>
    </cfRule>
  </conditionalFormatting>
  <conditionalFormatting sqref="F9:F17">
    <cfRule type="dataBar" priority="7">
      <dataBar>
        <cfvo type="min"/>
        <cfvo type="max"/>
        <color theme="5"/>
      </dataBar>
      <extLst>
        <ext xmlns:x14="http://schemas.microsoft.com/office/spreadsheetml/2009/9/main" uri="{B025F937-C7B1-47D3-B67F-A62EFF666E3E}">
          <x14:id>{AA6EB32A-14F8-4290-B376-CEE1FB478FB6}</x14:id>
        </ext>
      </extLst>
    </cfRule>
  </conditionalFormatting>
  <conditionalFormatting sqref="D9:D17">
    <cfRule type="dataBar" priority="6">
      <dataBar>
        <cfvo type="min"/>
        <cfvo type="max"/>
        <color theme="5"/>
      </dataBar>
      <extLst>
        <ext xmlns:x14="http://schemas.microsoft.com/office/spreadsheetml/2009/9/main" uri="{B025F937-C7B1-47D3-B67F-A62EFF666E3E}">
          <x14:id>{9507434C-60D8-4151-AE42-C625C54BB024}</x14:id>
        </ext>
      </extLst>
    </cfRule>
  </conditionalFormatting>
  <conditionalFormatting sqref="D31:D39">
    <cfRule type="dataBar" priority="4">
      <dataBar>
        <cfvo type="min"/>
        <cfvo type="max"/>
        <color theme="5"/>
      </dataBar>
      <extLst>
        <ext xmlns:x14="http://schemas.microsoft.com/office/spreadsheetml/2009/9/main" uri="{B025F937-C7B1-47D3-B67F-A62EFF666E3E}">
          <x14:id>{9B4772D4-EEA1-49C7-B73A-C3D559EA074B}</x14:id>
        </ext>
      </extLst>
    </cfRule>
  </conditionalFormatting>
  <conditionalFormatting sqref="D20:D28">
    <cfRule type="dataBar" priority="3">
      <dataBar>
        <cfvo type="min"/>
        <cfvo type="max"/>
        <color theme="5"/>
      </dataBar>
      <extLst>
        <ext xmlns:x14="http://schemas.microsoft.com/office/spreadsheetml/2009/9/main" uri="{B025F937-C7B1-47D3-B67F-A62EFF666E3E}">
          <x14:id>{726AA275-815E-4FAF-AF5A-11434C635EE5}</x14:id>
        </ext>
      </extLst>
    </cfRule>
  </conditionalFormatting>
  <conditionalFormatting sqref="F20:F28">
    <cfRule type="dataBar" priority="2">
      <dataBar>
        <cfvo type="min"/>
        <cfvo type="max"/>
        <color theme="5"/>
      </dataBar>
      <extLst>
        <ext xmlns:x14="http://schemas.microsoft.com/office/spreadsheetml/2009/9/main" uri="{B025F937-C7B1-47D3-B67F-A62EFF666E3E}">
          <x14:id>{A61BE0AA-D9DD-4470-959E-F32083CAA746}</x14:id>
        </ext>
      </extLst>
    </cfRule>
  </conditionalFormatting>
  <conditionalFormatting sqref="F31:F39">
    <cfRule type="dataBar" priority="1">
      <dataBar>
        <cfvo type="min"/>
        <cfvo type="max"/>
        <color theme="5"/>
      </dataBar>
      <extLst>
        <ext xmlns:x14="http://schemas.microsoft.com/office/spreadsheetml/2009/9/main" uri="{B025F937-C7B1-47D3-B67F-A62EFF666E3E}">
          <x14:id>{24EA4FE5-9DB4-47D3-807D-99A2A2C00DD0}</x14:id>
        </ext>
      </extLst>
    </cfRule>
  </conditionalFormatting>
  <hyperlinks>
    <hyperlink ref="A1" location="Índex!A1" display="TORNAR A L'ÍNDEX" xr:uid="{00000000-0004-0000-1D00-000000000000}"/>
    <hyperlink ref="C1" location="TaulaA5!A1" display="TAULA ANTERIOR" xr:uid="{00000000-0004-0000-1D00-000001000000}"/>
    <hyperlink ref="E1" location="TaulaA7!A1" display="TAULA SEGÜENT" xr:uid="{00000000-0004-0000-1D00-000002000000}"/>
  </hyperlinks>
  <pageMargins left="0.75" right="0.75" top="1" bottom="1" header="0" footer="0"/>
  <pageSetup paperSize="9" scale="85"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AA6EB32A-14F8-4290-B376-CEE1FB478FB6}">
            <x14:dataBar minLength="0" maxLength="100">
              <x14:cfvo type="autoMin"/>
              <x14:cfvo type="autoMax"/>
              <x14:negativeFillColor rgb="FF92D050"/>
              <x14:axisColor theme="0"/>
            </x14:dataBar>
          </x14:cfRule>
          <xm:sqref>F9:F17</xm:sqref>
        </x14:conditionalFormatting>
        <x14:conditionalFormatting xmlns:xm="http://schemas.microsoft.com/office/excel/2006/main">
          <x14:cfRule type="dataBar" id="{9507434C-60D8-4151-AE42-C625C54BB024}">
            <x14:dataBar minLength="0" maxLength="100">
              <x14:cfvo type="autoMin"/>
              <x14:cfvo type="autoMax"/>
              <x14:negativeFillColor theme="6"/>
              <x14:axisColor theme="0"/>
            </x14:dataBar>
          </x14:cfRule>
          <xm:sqref>D9:D17</xm:sqref>
        </x14:conditionalFormatting>
        <x14:conditionalFormatting xmlns:xm="http://schemas.microsoft.com/office/excel/2006/main">
          <x14:cfRule type="dataBar" id="{9B4772D4-EEA1-49C7-B73A-C3D559EA074B}">
            <x14:dataBar minLength="0" maxLength="100">
              <x14:cfvo type="autoMin"/>
              <x14:cfvo type="autoMax"/>
              <x14:negativeFillColor theme="6"/>
              <x14:axisColor theme="0"/>
            </x14:dataBar>
          </x14:cfRule>
          <xm:sqref>D31:D39</xm:sqref>
        </x14:conditionalFormatting>
        <x14:conditionalFormatting xmlns:xm="http://schemas.microsoft.com/office/excel/2006/main">
          <x14:cfRule type="dataBar" id="{726AA275-815E-4FAF-AF5A-11434C635EE5}">
            <x14:dataBar minLength="0" maxLength="100">
              <x14:cfvo type="autoMin"/>
              <x14:cfvo type="autoMax"/>
              <x14:negativeFillColor theme="6"/>
              <x14:axisColor theme="0"/>
            </x14:dataBar>
          </x14:cfRule>
          <xm:sqref>D20:D28</xm:sqref>
        </x14:conditionalFormatting>
        <x14:conditionalFormatting xmlns:xm="http://schemas.microsoft.com/office/excel/2006/main">
          <x14:cfRule type="dataBar" id="{A61BE0AA-D9DD-4470-959E-F32083CAA746}">
            <x14:dataBar minLength="0" maxLength="100">
              <x14:cfvo type="autoMin"/>
              <x14:cfvo type="autoMax"/>
              <x14:negativeFillColor theme="6"/>
              <x14:axisColor theme="0"/>
            </x14:dataBar>
          </x14:cfRule>
          <xm:sqref>F20:F28</xm:sqref>
        </x14:conditionalFormatting>
        <x14:conditionalFormatting xmlns:xm="http://schemas.microsoft.com/office/excel/2006/main">
          <x14:cfRule type="dataBar" id="{24EA4FE5-9DB4-47D3-807D-99A2A2C00DD0}">
            <x14:dataBar minLength="0" maxLength="100">
              <x14:cfvo type="autoMin"/>
              <x14:cfvo type="autoMax"/>
              <x14:negativeFillColor theme="6"/>
              <x14:axisColor theme="0"/>
            </x14:dataBar>
          </x14:cfRule>
          <xm:sqref>F31:F39</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27"/>
  <dimension ref="A1:Q59"/>
  <sheetViews>
    <sheetView zoomScaleNormal="100" workbookViewId="0">
      <selection activeCell="A3" sqref="A3"/>
    </sheetView>
  </sheetViews>
  <sheetFormatPr baseColWidth="10" defaultColWidth="12.83203125" defaultRowHeight="12.75" x14ac:dyDescent="0.2"/>
  <cols>
    <col min="1" max="1" width="46.6640625" style="19" customWidth="1"/>
    <col min="2" max="8" width="12.83203125" style="19"/>
    <col min="9" max="10" width="12.83203125" style="113"/>
    <col min="11" max="16384" width="12.83203125" style="19"/>
  </cols>
  <sheetData>
    <row r="1" spans="1:17" x14ac:dyDescent="0.2">
      <c r="A1" s="21" t="s">
        <v>34</v>
      </c>
      <c r="C1" s="21" t="s">
        <v>87</v>
      </c>
      <c r="E1" s="21" t="s">
        <v>47</v>
      </c>
    </row>
    <row r="2" spans="1:17" x14ac:dyDescent="0.2">
      <c r="A2" s="21"/>
    </row>
    <row r="3" spans="1:17" x14ac:dyDescent="0.2">
      <c r="A3" s="15" t="s">
        <v>446</v>
      </c>
      <c r="B3" s="15"/>
      <c r="C3" s="15"/>
      <c r="D3" s="15"/>
      <c r="E3" s="15"/>
      <c r="F3" s="15"/>
      <c r="G3" s="15"/>
      <c r="I3" s="122"/>
    </row>
    <row r="4" spans="1:17" x14ac:dyDescent="0.2">
      <c r="A4" s="21"/>
    </row>
    <row r="5" spans="1:17" x14ac:dyDescent="0.2">
      <c r="A5" s="23" t="str">
        <f>Índex!B58</f>
        <v>Taula A7</v>
      </c>
      <c r="B5" s="23" t="str">
        <f>Índex!A8</f>
        <v>3r trimestre 2020</v>
      </c>
      <c r="C5" s="23"/>
      <c r="L5" s="31"/>
    </row>
    <row r="6" spans="1:17" ht="13.5" thickBot="1" x14ac:dyDescent="0.25">
      <c r="A6" s="44" t="str">
        <f>Índex!C58</f>
        <v>Atur registrat per ocupació anterior i sexe. Baix Llobregat</v>
      </c>
      <c r="B6" s="40"/>
      <c r="C6" s="40"/>
      <c r="D6" s="40"/>
      <c r="E6" s="40"/>
      <c r="F6" s="40"/>
      <c r="G6" s="40"/>
      <c r="I6" s="113" t="s">
        <v>46</v>
      </c>
    </row>
    <row r="7" spans="1:17" x14ac:dyDescent="0.2">
      <c r="A7" s="191" t="s">
        <v>126</v>
      </c>
      <c r="B7" s="177" t="s">
        <v>37</v>
      </c>
      <c r="C7" s="177" t="s">
        <v>135</v>
      </c>
      <c r="D7" s="182" t="s">
        <v>39</v>
      </c>
      <c r="E7" s="182"/>
      <c r="F7" s="182" t="s">
        <v>40</v>
      </c>
      <c r="G7" s="182"/>
      <c r="H7" s="49"/>
      <c r="I7" s="114" t="s">
        <v>42</v>
      </c>
      <c r="J7" s="114" t="s">
        <v>44</v>
      </c>
      <c r="M7" s="31"/>
    </row>
    <row r="8" spans="1:17" x14ac:dyDescent="0.2">
      <c r="A8" s="190"/>
      <c r="B8" s="178"/>
      <c r="C8" s="178"/>
      <c r="D8" s="84" t="s">
        <v>37</v>
      </c>
      <c r="E8" s="84" t="s">
        <v>38</v>
      </c>
      <c r="F8" s="84" t="s">
        <v>37</v>
      </c>
      <c r="G8" s="84" t="s">
        <v>38</v>
      </c>
      <c r="H8" s="49"/>
      <c r="I8" s="130" t="s">
        <v>43</v>
      </c>
      <c r="J8" s="130" t="s">
        <v>45</v>
      </c>
    </row>
    <row r="9" spans="1:17" x14ac:dyDescent="0.2">
      <c r="A9" s="19" t="s">
        <v>269</v>
      </c>
      <c r="B9" s="27">
        <f t="shared" ref="B9:B18" si="0">B21+B33</f>
        <v>5</v>
      </c>
      <c r="C9" s="28">
        <f>B9/TaulaA1!$B$39*100</f>
        <v>1.0432968179447054E-2</v>
      </c>
      <c r="D9" s="27">
        <f t="shared" ref="D9:D17" si="1">B9-I9</f>
        <v>-2</v>
      </c>
      <c r="E9" s="28">
        <f t="shared" ref="E9:E17" si="2">D9/I9*100</f>
        <v>-28.571428571428569</v>
      </c>
      <c r="F9" s="27">
        <f t="shared" ref="F9:F17" si="3">B9-J9</f>
        <v>2</v>
      </c>
      <c r="G9" s="28">
        <f t="shared" ref="G9:G17" si="4">F9/J9*100</f>
        <v>66.666666666666657</v>
      </c>
      <c r="H9" s="49"/>
      <c r="I9" s="117">
        <v>7</v>
      </c>
      <c r="J9" s="117">
        <v>3</v>
      </c>
    </row>
    <row r="10" spans="1:17" x14ac:dyDescent="0.2">
      <c r="A10" s="19" t="s">
        <v>270</v>
      </c>
      <c r="B10" s="27">
        <f t="shared" si="0"/>
        <v>734</v>
      </c>
      <c r="C10" s="28">
        <f>B10/TaulaA1!$B$39*100</f>
        <v>1.5315597287428273</v>
      </c>
      <c r="D10" s="27">
        <f t="shared" si="1"/>
        <v>4</v>
      </c>
      <c r="E10" s="28">
        <f t="shared" si="2"/>
        <v>0.54794520547945202</v>
      </c>
      <c r="F10" s="27">
        <f t="shared" si="3"/>
        <v>139</v>
      </c>
      <c r="G10" s="28">
        <f t="shared" si="4"/>
        <v>23.361344537815125</v>
      </c>
      <c r="H10" s="49"/>
      <c r="I10" s="117">
        <v>730</v>
      </c>
      <c r="J10" s="117">
        <v>595</v>
      </c>
    </row>
    <row r="11" spans="1:17" x14ac:dyDescent="0.2">
      <c r="A11" s="19" t="s">
        <v>271</v>
      </c>
      <c r="B11" s="27">
        <f t="shared" si="0"/>
        <v>3001</v>
      </c>
      <c r="C11" s="28">
        <f>B11/TaulaA1!$B$39*100</f>
        <v>6.2618675013041205</v>
      </c>
      <c r="D11" s="27">
        <f t="shared" si="1"/>
        <v>35</v>
      </c>
      <c r="E11" s="28">
        <f t="shared" si="2"/>
        <v>1.1800404585300068</v>
      </c>
      <c r="F11" s="27">
        <f t="shared" si="3"/>
        <v>631</v>
      </c>
      <c r="G11" s="28">
        <f t="shared" si="4"/>
        <v>26.624472573839665</v>
      </c>
      <c r="H11" s="49"/>
      <c r="I11" s="117">
        <v>2966</v>
      </c>
      <c r="J11" s="117">
        <v>2370</v>
      </c>
    </row>
    <row r="12" spans="1:17" x14ac:dyDescent="0.2">
      <c r="A12" s="19" t="s">
        <v>209</v>
      </c>
      <c r="B12" s="27">
        <f t="shared" si="0"/>
        <v>4468</v>
      </c>
      <c r="C12" s="28">
        <f>B12/TaulaA1!$B$39*100</f>
        <v>9.3229003651538864</v>
      </c>
      <c r="D12" s="27">
        <f t="shared" si="1"/>
        <v>-252</v>
      </c>
      <c r="E12" s="28">
        <f t="shared" si="2"/>
        <v>-5.3389830508474576</v>
      </c>
      <c r="F12" s="27">
        <f t="shared" si="3"/>
        <v>875</v>
      </c>
      <c r="G12" s="28">
        <f t="shared" si="4"/>
        <v>24.35290843306429</v>
      </c>
      <c r="H12" s="49"/>
      <c r="I12" s="117">
        <v>4720</v>
      </c>
      <c r="J12" s="117">
        <v>3593</v>
      </c>
    </row>
    <row r="13" spans="1:17" x14ac:dyDescent="0.2">
      <c r="A13" s="19" t="s">
        <v>272</v>
      </c>
      <c r="B13" s="27">
        <f t="shared" si="0"/>
        <v>6347</v>
      </c>
      <c r="C13" s="28">
        <f>B13/TaulaA1!$B$39*100</f>
        <v>13.24360980699009</v>
      </c>
      <c r="D13" s="27">
        <f t="shared" si="1"/>
        <v>-96</v>
      </c>
      <c r="E13" s="28">
        <f t="shared" si="2"/>
        <v>-1.489989135495887</v>
      </c>
      <c r="F13" s="27">
        <f t="shared" si="3"/>
        <v>1322</v>
      </c>
      <c r="G13" s="28">
        <f t="shared" si="4"/>
        <v>26.308457711442784</v>
      </c>
      <c r="H13" s="49"/>
      <c r="I13" s="117">
        <v>6443</v>
      </c>
      <c r="J13" s="117">
        <v>5025</v>
      </c>
      <c r="P13" s="31"/>
      <c r="Q13" s="31"/>
    </row>
    <row r="14" spans="1:17" x14ac:dyDescent="0.2">
      <c r="A14" s="19" t="s">
        <v>273</v>
      </c>
      <c r="B14" s="27">
        <f t="shared" si="0"/>
        <v>10858</v>
      </c>
      <c r="C14" s="28">
        <f>B14/TaulaA1!$B$39*100</f>
        <v>22.65623369848722</v>
      </c>
      <c r="D14" s="27">
        <f t="shared" si="1"/>
        <v>-187</v>
      </c>
      <c r="E14" s="28">
        <f t="shared" si="2"/>
        <v>-1.6930737890448169</v>
      </c>
      <c r="F14" s="27">
        <f t="shared" si="3"/>
        <v>2430</v>
      </c>
      <c r="G14" s="28">
        <f t="shared" si="4"/>
        <v>28.832463217845277</v>
      </c>
      <c r="H14" s="49"/>
      <c r="I14" s="117">
        <v>11045</v>
      </c>
      <c r="J14" s="117">
        <v>8428</v>
      </c>
      <c r="M14" s="31"/>
      <c r="O14" s="31"/>
      <c r="P14" s="31"/>
      <c r="Q14" s="31"/>
    </row>
    <row r="15" spans="1:17" x14ac:dyDescent="0.2">
      <c r="A15" s="19" t="s">
        <v>274</v>
      </c>
      <c r="B15" s="27">
        <f t="shared" si="0"/>
        <v>301</v>
      </c>
      <c r="C15" s="28">
        <f>B15/TaulaA1!$B$39*100</f>
        <v>0.62806468440271257</v>
      </c>
      <c r="D15" s="27">
        <f t="shared" si="1"/>
        <v>-17</v>
      </c>
      <c r="E15" s="28">
        <f t="shared" si="2"/>
        <v>-5.3459119496855347</v>
      </c>
      <c r="F15" s="27">
        <f t="shared" si="3"/>
        <v>75</v>
      </c>
      <c r="G15" s="28">
        <f t="shared" si="4"/>
        <v>33.185840707964601</v>
      </c>
      <c r="H15" s="49"/>
      <c r="I15" s="117">
        <v>318</v>
      </c>
      <c r="J15" s="117">
        <v>226</v>
      </c>
      <c r="P15" s="31"/>
      <c r="Q15" s="31"/>
    </row>
    <row r="16" spans="1:17" x14ac:dyDescent="0.2">
      <c r="A16" s="19" t="s">
        <v>275</v>
      </c>
      <c r="B16" s="27">
        <f t="shared" si="0"/>
        <v>4513</v>
      </c>
      <c r="C16" s="28">
        <f>B16/TaulaA1!$B$39*100</f>
        <v>9.4167970787689104</v>
      </c>
      <c r="D16" s="27">
        <f t="shared" si="1"/>
        <v>-234</v>
      </c>
      <c r="E16" s="28">
        <f t="shared" si="2"/>
        <v>-4.9294291131240788</v>
      </c>
      <c r="F16" s="27">
        <f t="shared" si="3"/>
        <v>766</v>
      </c>
      <c r="G16" s="28">
        <f t="shared" si="4"/>
        <v>20.443021083533495</v>
      </c>
      <c r="H16" s="49"/>
      <c r="I16" s="117">
        <v>4747</v>
      </c>
      <c r="J16" s="117">
        <v>3747</v>
      </c>
      <c r="O16" s="31"/>
      <c r="P16" s="31"/>
      <c r="Q16" s="31"/>
    </row>
    <row r="17" spans="1:17" x14ac:dyDescent="0.2">
      <c r="A17" s="19" t="s">
        <v>276</v>
      </c>
      <c r="B17" s="27">
        <f t="shared" si="0"/>
        <v>2617</v>
      </c>
      <c r="C17" s="28">
        <f>B17/TaulaA1!$B$39*100</f>
        <v>5.4606155451225868</v>
      </c>
      <c r="D17" s="27">
        <f t="shared" si="1"/>
        <v>-220</v>
      </c>
      <c r="E17" s="28">
        <f t="shared" si="2"/>
        <v>-7.7546704265068742</v>
      </c>
      <c r="F17" s="27">
        <f t="shared" si="3"/>
        <v>402</v>
      </c>
      <c r="G17" s="28">
        <f t="shared" si="4"/>
        <v>18.1489841986456</v>
      </c>
      <c r="H17" s="49"/>
      <c r="I17" s="117">
        <v>2837</v>
      </c>
      <c r="J17" s="117">
        <v>2215</v>
      </c>
    </row>
    <row r="18" spans="1:17" ht="13.5" thickBot="1" x14ac:dyDescent="0.25">
      <c r="A18" s="40" t="s">
        <v>277</v>
      </c>
      <c r="B18" s="41">
        <f t="shared" si="0"/>
        <v>15081</v>
      </c>
      <c r="C18" s="42">
        <f>B18/TaulaA1!$B$39*100</f>
        <v>31.467918622848202</v>
      </c>
      <c r="D18" s="41">
        <f>B18-I18</f>
        <v>-523</v>
      </c>
      <c r="E18" s="42">
        <f>D18/I18*100</f>
        <v>-3.3517046911048447</v>
      </c>
      <c r="F18" s="41">
        <f>B18-J18</f>
        <v>2721</v>
      </c>
      <c r="G18" s="42">
        <f>F18/J18*100</f>
        <v>22.014563106796118</v>
      </c>
      <c r="H18" s="49"/>
      <c r="I18" s="117">
        <v>15604</v>
      </c>
      <c r="J18" s="117">
        <v>12360</v>
      </c>
      <c r="O18" s="31"/>
      <c r="Q18" s="31"/>
    </row>
    <row r="19" spans="1:17" x14ac:dyDescent="0.2">
      <c r="A19" s="191" t="s">
        <v>127</v>
      </c>
      <c r="B19" s="177" t="s">
        <v>37</v>
      </c>
      <c r="C19" s="177" t="s">
        <v>135</v>
      </c>
      <c r="D19" s="182" t="s">
        <v>39</v>
      </c>
      <c r="E19" s="182"/>
      <c r="F19" s="182" t="s">
        <v>40</v>
      </c>
      <c r="G19" s="182"/>
      <c r="H19" s="49"/>
      <c r="I19" s="117"/>
      <c r="J19" s="117"/>
      <c r="O19" s="31"/>
      <c r="Q19" s="31"/>
    </row>
    <row r="20" spans="1:17" x14ac:dyDescent="0.2">
      <c r="A20" s="190"/>
      <c r="B20" s="178"/>
      <c r="C20" s="178"/>
      <c r="D20" s="84" t="s">
        <v>37</v>
      </c>
      <c r="E20" s="84" t="s">
        <v>38</v>
      </c>
      <c r="F20" s="84" t="s">
        <v>37</v>
      </c>
      <c r="G20" s="84" t="s">
        <v>38</v>
      </c>
      <c r="H20" s="49"/>
      <c r="I20" s="117"/>
      <c r="J20" s="117"/>
      <c r="O20" s="31"/>
      <c r="P20" s="31"/>
      <c r="Q20" s="31"/>
    </row>
    <row r="21" spans="1:17" x14ac:dyDescent="0.2">
      <c r="A21" s="19" t="s">
        <v>269</v>
      </c>
      <c r="B21" s="27">
        <v>5</v>
      </c>
      <c r="C21" s="28">
        <f>B21/TaulaA1!$B$39*100</f>
        <v>1.0432968179447054E-2</v>
      </c>
      <c r="D21" s="27">
        <f t="shared" ref="D21:D29" si="5">B21-I21</f>
        <v>-2</v>
      </c>
      <c r="E21" s="28">
        <f t="shared" ref="E21:E29" si="6">D21/I21*100</f>
        <v>-28.571428571428569</v>
      </c>
      <c r="F21" s="27">
        <f t="shared" ref="F21:F29" si="7">B21-J21</f>
        <v>4</v>
      </c>
      <c r="G21" s="28">
        <f t="shared" ref="G21:G29" si="8">F21/J21*100</f>
        <v>400</v>
      </c>
      <c r="H21" s="49"/>
      <c r="I21" s="117">
        <v>7</v>
      </c>
      <c r="J21" s="117">
        <v>1</v>
      </c>
      <c r="O21" s="31"/>
      <c r="P21" s="31"/>
      <c r="Q21" s="31"/>
    </row>
    <row r="22" spans="1:17" x14ac:dyDescent="0.2">
      <c r="A22" s="19" t="s">
        <v>270</v>
      </c>
      <c r="B22" s="27">
        <v>500</v>
      </c>
      <c r="C22" s="28">
        <f>B22/TaulaA1!$B$39*100</f>
        <v>1.0432968179447053</v>
      </c>
      <c r="D22" s="27">
        <f t="shared" si="5"/>
        <v>1</v>
      </c>
      <c r="E22" s="28">
        <f t="shared" si="6"/>
        <v>0.20040080160320639</v>
      </c>
      <c r="F22" s="27">
        <f t="shared" si="7"/>
        <v>80</v>
      </c>
      <c r="G22" s="28">
        <f t="shared" si="8"/>
        <v>19.047619047619047</v>
      </c>
      <c r="H22" s="49"/>
      <c r="I22" s="117">
        <v>499</v>
      </c>
      <c r="J22" s="117">
        <v>420</v>
      </c>
    </row>
    <row r="23" spans="1:17" x14ac:dyDescent="0.2">
      <c r="A23" s="19" t="s">
        <v>271</v>
      </c>
      <c r="B23" s="27">
        <v>1216</v>
      </c>
      <c r="C23" s="28">
        <f>B23/TaulaA1!$B$39*100</f>
        <v>2.5372978612415231</v>
      </c>
      <c r="D23" s="27">
        <f t="shared" si="5"/>
        <v>51</v>
      </c>
      <c r="E23" s="28">
        <f t="shared" si="6"/>
        <v>4.377682403433476</v>
      </c>
      <c r="F23" s="27">
        <f t="shared" si="7"/>
        <v>305</v>
      </c>
      <c r="G23" s="28">
        <f t="shared" si="8"/>
        <v>33.479692645444565</v>
      </c>
      <c r="H23" s="49"/>
      <c r="I23" s="117">
        <v>1165</v>
      </c>
      <c r="J23" s="117">
        <v>911</v>
      </c>
    </row>
    <row r="24" spans="1:17" x14ac:dyDescent="0.2">
      <c r="A24" s="19" t="s">
        <v>209</v>
      </c>
      <c r="B24" s="27">
        <v>2573</v>
      </c>
      <c r="C24" s="28">
        <f>B24/TaulaA1!$B$39*100</f>
        <v>5.3688054251434529</v>
      </c>
      <c r="D24" s="27">
        <f t="shared" si="5"/>
        <v>-143</v>
      </c>
      <c r="E24" s="28">
        <f t="shared" si="6"/>
        <v>-5.2650957290132547</v>
      </c>
      <c r="F24" s="27">
        <f t="shared" si="7"/>
        <v>513</v>
      </c>
      <c r="G24" s="28">
        <f t="shared" si="8"/>
        <v>24.902912621359224</v>
      </c>
      <c r="H24" s="49"/>
      <c r="I24" s="117">
        <v>2716</v>
      </c>
      <c r="J24" s="117">
        <v>2060</v>
      </c>
    </row>
    <row r="25" spans="1:17" x14ac:dyDescent="0.2">
      <c r="A25" s="19" t="s">
        <v>272</v>
      </c>
      <c r="B25" s="27">
        <v>1175</v>
      </c>
      <c r="C25" s="28">
        <f>B25/TaulaA1!$B$39*100</f>
        <v>2.4517475221700575</v>
      </c>
      <c r="D25" s="27">
        <f t="shared" si="5"/>
        <v>-37</v>
      </c>
      <c r="E25" s="28">
        <f t="shared" si="6"/>
        <v>-3.052805280528053</v>
      </c>
      <c r="F25" s="27">
        <f t="shared" si="7"/>
        <v>260</v>
      </c>
      <c r="G25" s="28">
        <f t="shared" si="8"/>
        <v>28.415300546448087</v>
      </c>
      <c r="H25" s="49"/>
      <c r="I25" s="117">
        <v>1212</v>
      </c>
      <c r="J25" s="117">
        <v>915</v>
      </c>
    </row>
    <row r="26" spans="1:17" x14ac:dyDescent="0.2">
      <c r="A26" s="19" t="s">
        <v>273</v>
      </c>
      <c r="B26" s="27">
        <v>2575</v>
      </c>
      <c r="C26" s="28">
        <f>B26/TaulaA1!$B$39*100</f>
        <v>5.3729786124152321</v>
      </c>
      <c r="D26" s="27">
        <f t="shared" si="5"/>
        <v>-31</v>
      </c>
      <c r="E26" s="28">
        <f t="shared" si="6"/>
        <v>-1.189562547966232</v>
      </c>
      <c r="F26" s="27">
        <f t="shared" si="7"/>
        <v>771</v>
      </c>
      <c r="G26" s="28">
        <f t="shared" si="8"/>
        <v>42.738359201773832</v>
      </c>
      <c r="H26" s="49"/>
      <c r="I26" s="117">
        <v>2606</v>
      </c>
      <c r="J26" s="117">
        <v>1804</v>
      </c>
    </row>
    <row r="27" spans="1:17" x14ac:dyDescent="0.2">
      <c r="A27" s="19" t="s">
        <v>274</v>
      </c>
      <c r="B27" s="27">
        <v>254</v>
      </c>
      <c r="C27" s="28">
        <f>B27/TaulaA1!$B$39*100</f>
        <v>0.52999478351591023</v>
      </c>
      <c r="D27" s="27">
        <f t="shared" si="5"/>
        <v>-12</v>
      </c>
      <c r="E27" s="28">
        <f t="shared" si="6"/>
        <v>-4.5112781954887211</v>
      </c>
      <c r="F27" s="27">
        <f t="shared" si="7"/>
        <v>61</v>
      </c>
      <c r="G27" s="28">
        <f t="shared" si="8"/>
        <v>31.606217616580313</v>
      </c>
      <c r="H27" s="49"/>
      <c r="I27" s="117">
        <v>266</v>
      </c>
      <c r="J27" s="117">
        <v>193</v>
      </c>
    </row>
    <row r="28" spans="1:17" x14ac:dyDescent="0.2">
      <c r="A28" s="19" t="s">
        <v>275</v>
      </c>
      <c r="B28" s="27">
        <v>4139</v>
      </c>
      <c r="C28" s="28">
        <f>B28/TaulaA1!$B$39*100</f>
        <v>8.6364110589462708</v>
      </c>
      <c r="D28" s="27">
        <f t="shared" si="5"/>
        <v>-232</v>
      </c>
      <c r="E28" s="28">
        <f t="shared" si="6"/>
        <v>-5.3077099061999542</v>
      </c>
      <c r="F28" s="27">
        <f t="shared" si="7"/>
        <v>719</v>
      </c>
      <c r="G28" s="28">
        <f t="shared" si="8"/>
        <v>21.023391812865498</v>
      </c>
      <c r="H28" s="49"/>
      <c r="I28" s="117">
        <v>4371</v>
      </c>
      <c r="J28" s="117">
        <v>3420</v>
      </c>
    </row>
    <row r="29" spans="1:17" x14ac:dyDescent="0.2">
      <c r="A29" s="19" t="s">
        <v>276</v>
      </c>
      <c r="B29" s="27">
        <v>1831</v>
      </c>
      <c r="C29" s="28">
        <f>B29/TaulaA1!$B$39*100</f>
        <v>3.8205529473135109</v>
      </c>
      <c r="D29" s="27">
        <f t="shared" si="5"/>
        <v>-201</v>
      </c>
      <c r="E29" s="28">
        <f t="shared" si="6"/>
        <v>-9.8917322834645667</v>
      </c>
      <c r="F29" s="27">
        <f t="shared" si="7"/>
        <v>354</v>
      </c>
      <c r="G29" s="28">
        <f t="shared" si="8"/>
        <v>23.967501692620178</v>
      </c>
      <c r="H29" s="49"/>
      <c r="I29" s="117">
        <v>2032</v>
      </c>
      <c r="J29" s="117">
        <v>1477</v>
      </c>
    </row>
    <row r="30" spans="1:17" ht="13.5" thickBot="1" x14ac:dyDescent="0.25">
      <c r="A30" s="40" t="s">
        <v>277</v>
      </c>
      <c r="B30" s="41">
        <v>6380</v>
      </c>
      <c r="C30" s="42">
        <f>B30/TaulaA1!$B$39*100</f>
        <v>13.312467396974439</v>
      </c>
      <c r="D30" s="41">
        <f>B30-I30</f>
        <v>-301</v>
      </c>
      <c r="E30" s="42">
        <f>D30/I30*100</f>
        <v>-4.5053135758120044</v>
      </c>
      <c r="F30" s="41">
        <f>B30-J30</f>
        <v>1557</v>
      </c>
      <c r="G30" s="42">
        <f>F30/J30*100</f>
        <v>32.282811528094548</v>
      </c>
      <c r="H30" s="49"/>
      <c r="I30" s="117">
        <v>6681</v>
      </c>
      <c r="J30" s="117">
        <v>4823</v>
      </c>
    </row>
    <row r="31" spans="1:17" x14ac:dyDescent="0.2">
      <c r="A31" s="191" t="s">
        <v>128</v>
      </c>
      <c r="B31" s="177" t="s">
        <v>37</v>
      </c>
      <c r="C31" s="177" t="s">
        <v>135</v>
      </c>
      <c r="D31" s="182" t="s">
        <v>39</v>
      </c>
      <c r="E31" s="182"/>
      <c r="F31" s="182" t="s">
        <v>40</v>
      </c>
      <c r="G31" s="182"/>
      <c r="H31" s="49"/>
      <c r="I31" s="117"/>
      <c r="J31" s="117"/>
    </row>
    <row r="32" spans="1:17" x14ac:dyDescent="0.2">
      <c r="A32" s="190"/>
      <c r="B32" s="178"/>
      <c r="C32" s="178"/>
      <c r="D32" s="84" t="s">
        <v>37</v>
      </c>
      <c r="E32" s="84" t="s">
        <v>38</v>
      </c>
      <c r="F32" s="84" t="s">
        <v>37</v>
      </c>
      <c r="G32" s="84" t="s">
        <v>38</v>
      </c>
      <c r="H32" s="49"/>
      <c r="I32" s="117"/>
      <c r="J32" s="117"/>
    </row>
    <row r="33" spans="1:10" x14ac:dyDescent="0.2">
      <c r="A33" s="19" t="s">
        <v>269</v>
      </c>
      <c r="B33" s="27">
        <v>0</v>
      </c>
      <c r="C33" s="28">
        <f>B33/TaulaA1!$B$39*100</f>
        <v>0</v>
      </c>
      <c r="D33" s="27">
        <f t="shared" ref="D33:D41" si="9">B33-I33</f>
        <v>0</v>
      </c>
      <c r="E33" s="28">
        <v>100</v>
      </c>
      <c r="F33" s="27">
        <f t="shared" ref="F33:F41" si="10">B33-J33</f>
        <v>-2</v>
      </c>
      <c r="G33" s="28">
        <v>100</v>
      </c>
      <c r="H33" s="49"/>
      <c r="I33" s="117">
        <v>0</v>
      </c>
      <c r="J33" s="117">
        <v>2</v>
      </c>
    </row>
    <row r="34" spans="1:10" x14ac:dyDescent="0.2">
      <c r="A34" s="19" t="s">
        <v>270</v>
      </c>
      <c r="B34" s="27">
        <v>234</v>
      </c>
      <c r="C34" s="28">
        <f>B34/TaulaA1!$B$39*100</f>
        <v>0.48826291079812206</v>
      </c>
      <c r="D34" s="27">
        <f t="shared" si="9"/>
        <v>3</v>
      </c>
      <c r="E34" s="28">
        <f t="shared" ref="E34:E41" si="11">D34/I34*100</f>
        <v>1.2987012987012987</v>
      </c>
      <c r="F34" s="27">
        <f t="shared" si="10"/>
        <v>59</v>
      </c>
      <c r="G34" s="28">
        <f t="shared" ref="G34:G41" si="12">F34/J34*100</f>
        <v>33.714285714285715</v>
      </c>
      <c r="H34" s="49"/>
      <c r="I34" s="117">
        <v>231</v>
      </c>
      <c r="J34" s="117">
        <v>175</v>
      </c>
    </row>
    <row r="35" spans="1:10" x14ac:dyDescent="0.2">
      <c r="A35" s="19" t="s">
        <v>271</v>
      </c>
      <c r="B35" s="27">
        <v>1785</v>
      </c>
      <c r="C35" s="28">
        <f>B35/TaulaA1!$B$39*100</f>
        <v>3.7245696400625978</v>
      </c>
      <c r="D35" s="27">
        <f t="shared" si="9"/>
        <v>-16</v>
      </c>
      <c r="E35" s="28">
        <f t="shared" si="11"/>
        <v>-0.8883953359244865</v>
      </c>
      <c r="F35" s="27">
        <f t="shared" si="10"/>
        <v>326</v>
      </c>
      <c r="G35" s="28">
        <f t="shared" si="12"/>
        <v>22.344071281699797</v>
      </c>
      <c r="H35" s="49"/>
      <c r="I35" s="117">
        <v>1801</v>
      </c>
      <c r="J35" s="117">
        <v>1459</v>
      </c>
    </row>
    <row r="36" spans="1:10" x14ac:dyDescent="0.2">
      <c r="A36" s="19" t="s">
        <v>209</v>
      </c>
      <c r="B36" s="27">
        <v>1895</v>
      </c>
      <c r="C36" s="28">
        <f>B36/TaulaA1!$B$39*100</f>
        <v>3.954094940010433</v>
      </c>
      <c r="D36" s="27">
        <f t="shared" si="9"/>
        <v>-109</v>
      </c>
      <c r="E36" s="28">
        <f t="shared" si="11"/>
        <v>-5.439121756487026</v>
      </c>
      <c r="F36" s="27">
        <f t="shared" si="10"/>
        <v>362</v>
      </c>
      <c r="G36" s="28">
        <f t="shared" si="12"/>
        <v>23.613829093281147</v>
      </c>
      <c r="H36" s="49"/>
      <c r="I36" s="117">
        <v>2004</v>
      </c>
      <c r="J36" s="117">
        <v>1533</v>
      </c>
    </row>
    <row r="37" spans="1:10" x14ac:dyDescent="0.2">
      <c r="A37" s="19" t="s">
        <v>272</v>
      </c>
      <c r="B37" s="27">
        <v>5172</v>
      </c>
      <c r="C37" s="28">
        <f>B37/TaulaA1!$B$39*100</f>
        <v>10.791862284820031</v>
      </c>
      <c r="D37" s="27">
        <f t="shared" si="9"/>
        <v>-59</v>
      </c>
      <c r="E37" s="28">
        <f t="shared" si="11"/>
        <v>-1.1278914165551519</v>
      </c>
      <c r="F37" s="27">
        <f t="shared" si="10"/>
        <v>1062</v>
      </c>
      <c r="G37" s="28">
        <f t="shared" si="12"/>
        <v>25.839416058394161</v>
      </c>
      <c r="H37" s="49"/>
      <c r="I37" s="117">
        <v>5231</v>
      </c>
      <c r="J37" s="117">
        <v>4110</v>
      </c>
    </row>
    <row r="38" spans="1:10" x14ac:dyDescent="0.2">
      <c r="A38" s="19" t="s">
        <v>273</v>
      </c>
      <c r="B38" s="27">
        <v>8283</v>
      </c>
      <c r="C38" s="28">
        <f>B38/TaulaA1!$B$39*100</f>
        <v>17.283255086071989</v>
      </c>
      <c r="D38" s="27">
        <f t="shared" si="9"/>
        <v>-156</v>
      </c>
      <c r="E38" s="28">
        <f t="shared" si="11"/>
        <v>-1.8485602559544969</v>
      </c>
      <c r="F38" s="27">
        <f t="shared" si="10"/>
        <v>1659</v>
      </c>
      <c r="G38" s="28">
        <f t="shared" si="12"/>
        <v>25.045289855072461</v>
      </c>
      <c r="H38" s="49"/>
      <c r="I38" s="117">
        <v>8439</v>
      </c>
      <c r="J38" s="117">
        <v>6624</v>
      </c>
    </row>
    <row r="39" spans="1:10" x14ac:dyDescent="0.2">
      <c r="A39" s="19" t="s">
        <v>274</v>
      </c>
      <c r="B39" s="27">
        <v>47</v>
      </c>
      <c r="C39" s="28">
        <f>B39/TaulaA1!$B$39*100</f>
        <v>9.8069900886802286E-2</v>
      </c>
      <c r="D39" s="27">
        <f t="shared" si="9"/>
        <v>-5</v>
      </c>
      <c r="E39" s="28">
        <f t="shared" si="11"/>
        <v>-9.6153846153846168</v>
      </c>
      <c r="F39" s="27">
        <f t="shared" si="10"/>
        <v>14</v>
      </c>
      <c r="G39" s="28">
        <f t="shared" si="12"/>
        <v>42.424242424242422</v>
      </c>
      <c r="H39" s="49"/>
      <c r="I39" s="117">
        <v>52</v>
      </c>
      <c r="J39" s="117">
        <v>33</v>
      </c>
    </row>
    <row r="40" spans="1:10" x14ac:dyDescent="0.2">
      <c r="A40" s="19" t="s">
        <v>275</v>
      </c>
      <c r="B40" s="27">
        <v>374</v>
      </c>
      <c r="C40" s="28">
        <f>B40/TaulaA1!$B$39*100</f>
        <v>0.78038601982263955</v>
      </c>
      <c r="D40" s="27">
        <f t="shared" si="9"/>
        <v>-2</v>
      </c>
      <c r="E40" s="28">
        <f t="shared" si="11"/>
        <v>-0.53191489361702127</v>
      </c>
      <c r="F40" s="27">
        <f t="shared" si="10"/>
        <v>47</v>
      </c>
      <c r="G40" s="28">
        <f t="shared" si="12"/>
        <v>14.37308868501529</v>
      </c>
      <c r="H40" s="49"/>
      <c r="I40" s="117">
        <v>376</v>
      </c>
      <c r="J40" s="117">
        <v>327</v>
      </c>
    </row>
    <row r="41" spans="1:10" x14ac:dyDescent="0.2">
      <c r="A41" s="19" t="s">
        <v>276</v>
      </c>
      <c r="B41" s="27">
        <v>786</v>
      </c>
      <c r="C41" s="28">
        <f>B41/TaulaA1!$B$39*100</f>
        <v>1.6400625978090766</v>
      </c>
      <c r="D41" s="27">
        <f t="shared" si="9"/>
        <v>-19</v>
      </c>
      <c r="E41" s="28">
        <f t="shared" si="11"/>
        <v>-2.360248447204969</v>
      </c>
      <c r="F41" s="27">
        <f t="shared" si="10"/>
        <v>48</v>
      </c>
      <c r="G41" s="28">
        <f t="shared" si="12"/>
        <v>6.5040650406504072</v>
      </c>
      <c r="H41" s="49"/>
      <c r="I41" s="117">
        <v>805</v>
      </c>
      <c r="J41" s="117">
        <v>738</v>
      </c>
    </row>
    <row r="42" spans="1:10" ht="13.5" thickBot="1" x14ac:dyDescent="0.25">
      <c r="A42" s="40" t="s">
        <v>277</v>
      </c>
      <c r="B42" s="41">
        <v>8701</v>
      </c>
      <c r="C42" s="42">
        <f>B42/TaulaA1!$B$39*100</f>
        <v>18.155451225873762</v>
      </c>
      <c r="D42" s="41">
        <f>B42-I42</f>
        <v>-222</v>
      </c>
      <c r="E42" s="42">
        <f>D42/I42*100</f>
        <v>-2.4879524823489856</v>
      </c>
      <c r="F42" s="41">
        <f>B42-J42</f>
        <v>1164</v>
      </c>
      <c r="G42" s="42">
        <f>F42/J42*100</f>
        <v>15.443810534695501</v>
      </c>
      <c r="H42" s="49"/>
      <c r="I42" s="117">
        <v>8923</v>
      </c>
      <c r="J42" s="117">
        <v>7537</v>
      </c>
    </row>
    <row r="43" spans="1:10" x14ac:dyDescent="0.2">
      <c r="A43" s="43" t="s">
        <v>364</v>
      </c>
      <c r="B43" s="49"/>
      <c r="C43" s="49"/>
      <c r="D43" s="49"/>
      <c r="E43" s="49"/>
      <c r="F43" s="49"/>
      <c r="G43" s="49"/>
      <c r="H43" s="49"/>
      <c r="I43" s="117"/>
      <c r="J43" s="117"/>
    </row>
    <row r="44" spans="1:10" x14ac:dyDescent="0.2">
      <c r="B44" s="31"/>
    </row>
    <row r="45" spans="1:10" x14ac:dyDescent="0.2">
      <c r="B45" s="122">
        <f>SUM(B9:B18)</f>
        <v>47925</v>
      </c>
      <c r="C45" s="58"/>
      <c r="I45" s="122">
        <f>SUM(I9:I18)</f>
        <v>49417</v>
      </c>
      <c r="J45" s="122">
        <f>SUM(J9:J18)</f>
        <v>38562</v>
      </c>
    </row>
    <row r="46" spans="1:10" x14ac:dyDescent="0.2">
      <c r="B46" s="31"/>
      <c r="C46" s="58"/>
    </row>
    <row r="47" spans="1:10" x14ac:dyDescent="0.2">
      <c r="C47" s="58"/>
      <c r="E47" s="58"/>
    </row>
    <row r="48" spans="1:10" x14ac:dyDescent="0.2">
      <c r="E48" s="58"/>
    </row>
    <row r="49" spans="5:6" x14ac:dyDescent="0.2">
      <c r="E49" s="58"/>
    </row>
    <row r="50" spans="5:6" x14ac:dyDescent="0.2">
      <c r="E50" s="58"/>
    </row>
    <row r="51" spans="5:6" x14ac:dyDescent="0.2">
      <c r="E51" s="58"/>
      <c r="F51" s="31"/>
    </row>
    <row r="52" spans="5:6" x14ac:dyDescent="0.2">
      <c r="E52" s="58"/>
      <c r="F52" s="31"/>
    </row>
    <row r="53" spans="5:6" x14ac:dyDescent="0.2">
      <c r="E53" s="58"/>
      <c r="F53" s="31"/>
    </row>
    <row r="54" spans="5:6" x14ac:dyDescent="0.2">
      <c r="E54" s="58"/>
      <c r="F54" s="31"/>
    </row>
    <row r="55" spans="5:6" x14ac:dyDescent="0.2">
      <c r="E55" s="58"/>
    </row>
    <row r="56" spans="5:6" x14ac:dyDescent="0.2">
      <c r="E56" s="58"/>
      <c r="F56" s="31"/>
    </row>
    <row r="57" spans="5:6" x14ac:dyDescent="0.2">
      <c r="F57" s="31"/>
    </row>
    <row r="58" spans="5:6" x14ac:dyDescent="0.2">
      <c r="F58" s="31"/>
    </row>
    <row r="59" spans="5:6" x14ac:dyDescent="0.2">
      <c r="F59" s="31"/>
    </row>
  </sheetData>
  <mergeCells count="15">
    <mergeCell ref="F19:G19"/>
    <mergeCell ref="A31:A32"/>
    <mergeCell ref="B31:B32"/>
    <mergeCell ref="C31:C32"/>
    <mergeCell ref="D31:E31"/>
    <mergeCell ref="F31:G31"/>
    <mergeCell ref="A19:A20"/>
    <mergeCell ref="B19:B20"/>
    <mergeCell ref="C19:C20"/>
    <mergeCell ref="D19:E19"/>
    <mergeCell ref="B7:B8"/>
    <mergeCell ref="A7:A8"/>
    <mergeCell ref="D7:E7"/>
    <mergeCell ref="F7:G7"/>
    <mergeCell ref="C7:C8"/>
  </mergeCells>
  <phoneticPr fontId="2" type="noConversion"/>
  <conditionalFormatting sqref="C9:C18 C21:C30 C33:C42">
    <cfRule type="colorScale" priority="2">
      <colorScale>
        <cfvo type="min"/>
        <cfvo type="max"/>
        <color rgb="FFFFEF9C"/>
        <color rgb="FF63BE7B"/>
      </colorScale>
    </cfRule>
  </conditionalFormatting>
  <conditionalFormatting sqref="D9:D18 F9:F18 D21:D30 F21:F30 D33:D42 F33:F42">
    <cfRule type="dataBar" priority="1">
      <dataBar>
        <cfvo type="min"/>
        <cfvo type="max"/>
        <color theme="5"/>
      </dataBar>
      <extLst>
        <ext xmlns:x14="http://schemas.microsoft.com/office/spreadsheetml/2009/9/main" uri="{B025F937-C7B1-47D3-B67F-A62EFF666E3E}">
          <x14:id>{4E05B6FE-FD06-4E0D-A55A-A639DE0AB432}</x14:id>
        </ext>
      </extLst>
    </cfRule>
  </conditionalFormatting>
  <hyperlinks>
    <hyperlink ref="A1" location="Índex!A1" display="TORNAR A L'ÍNDEX" xr:uid="{00000000-0004-0000-1E00-000000000000}"/>
    <hyperlink ref="C1" location="TaulaA6!A1" display="TAULA ANTERIOR" xr:uid="{00000000-0004-0000-1E00-000001000000}"/>
    <hyperlink ref="E1" location="TaulaA8!A1" display="TAULA SEGÜENT" xr:uid="{00000000-0004-0000-1E00-000002000000}"/>
  </hyperlinks>
  <pageMargins left="0.75" right="0.75" top="1" bottom="1" header="0" footer="0"/>
  <pageSetup paperSize="9" scale="85"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4E05B6FE-FD06-4E0D-A55A-A639DE0AB432}">
            <x14:dataBar minLength="0" maxLength="100">
              <x14:cfvo type="autoMin"/>
              <x14:cfvo type="autoMax"/>
              <x14:negativeFillColor theme="6"/>
              <x14:axisColor theme="0"/>
            </x14:dataBar>
          </x14:cfRule>
          <xm:sqref>D9:D18 F9:F18 D21:D30 F21:F30 D33:D42 F33:F42</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28"/>
  <dimension ref="A1:Q42"/>
  <sheetViews>
    <sheetView zoomScaleNormal="100" workbookViewId="0">
      <selection activeCell="A3" sqref="A3"/>
    </sheetView>
  </sheetViews>
  <sheetFormatPr baseColWidth="10" defaultColWidth="12.83203125" defaultRowHeight="12.75" x14ac:dyDescent="0.2"/>
  <cols>
    <col min="1" max="1" width="27.83203125" style="19" customWidth="1"/>
    <col min="2" max="16384" width="12.83203125" style="19"/>
  </cols>
  <sheetData>
    <row r="1" spans="1:17" x14ac:dyDescent="0.2">
      <c r="A1" s="21" t="s">
        <v>34</v>
      </c>
      <c r="B1" s="21" t="s">
        <v>87</v>
      </c>
      <c r="D1" s="21" t="s">
        <v>47</v>
      </c>
    </row>
    <row r="2" spans="1:17" x14ac:dyDescent="0.2">
      <c r="A2" s="21"/>
    </row>
    <row r="3" spans="1:17" x14ac:dyDescent="0.2">
      <c r="A3" s="15" t="s">
        <v>446</v>
      </c>
      <c r="B3" s="15"/>
      <c r="C3" s="15"/>
      <c r="D3" s="15"/>
      <c r="E3" s="15"/>
      <c r="F3" s="15"/>
      <c r="G3" s="15"/>
      <c r="H3" s="15"/>
      <c r="I3" s="15"/>
      <c r="J3" s="15"/>
      <c r="K3" s="15"/>
    </row>
    <row r="4" spans="1:17" x14ac:dyDescent="0.2">
      <c r="A4" s="131"/>
    </row>
    <row r="5" spans="1:17" x14ac:dyDescent="0.2">
      <c r="A5" s="23" t="str">
        <f>Índex!B59</f>
        <v>Taula A8</v>
      </c>
      <c r="B5" s="23" t="str">
        <f>Índex!A8</f>
        <v>3r trimestre 2020</v>
      </c>
      <c r="C5" s="24"/>
    </row>
    <row r="6" spans="1:17" ht="13.5" thickBot="1" x14ac:dyDescent="0.25">
      <c r="A6" s="44" t="str">
        <f>Índex!C59</f>
        <v>Persones perceptores de prestacions per desocupació per tipus de prestació.</v>
      </c>
      <c r="B6" s="40"/>
      <c r="C6" s="132"/>
      <c r="D6" s="40"/>
      <c r="E6" s="40"/>
      <c r="F6" s="40"/>
      <c r="G6" s="40"/>
      <c r="H6" s="40"/>
      <c r="I6" s="40"/>
    </row>
    <row r="7" spans="1:17" ht="12.75" customHeight="1" x14ac:dyDescent="0.2">
      <c r="A7" s="179"/>
      <c r="B7" s="182" t="s">
        <v>304</v>
      </c>
      <c r="C7" s="182"/>
      <c r="D7" s="182" t="s">
        <v>305</v>
      </c>
      <c r="E7" s="182"/>
      <c r="F7" s="182" t="s">
        <v>306</v>
      </c>
      <c r="G7" s="182"/>
      <c r="H7" s="182" t="s">
        <v>321</v>
      </c>
      <c r="I7" s="182"/>
      <c r="J7" s="182" t="s">
        <v>340</v>
      </c>
      <c r="K7" s="182"/>
    </row>
    <row r="8" spans="1:17" x14ac:dyDescent="0.2">
      <c r="A8" s="180"/>
      <c r="B8" s="84" t="s">
        <v>37</v>
      </c>
      <c r="C8" s="84" t="s">
        <v>135</v>
      </c>
      <c r="D8" s="84" t="s">
        <v>37</v>
      </c>
      <c r="E8" s="84" t="s">
        <v>135</v>
      </c>
      <c r="F8" s="84" t="s">
        <v>37</v>
      </c>
      <c r="G8" s="84" t="s">
        <v>135</v>
      </c>
      <c r="H8" s="84" t="s">
        <v>37</v>
      </c>
      <c r="I8" s="84" t="s">
        <v>135</v>
      </c>
      <c r="J8" s="84" t="s">
        <v>37</v>
      </c>
      <c r="K8" s="84" t="s">
        <v>135</v>
      </c>
      <c r="M8" s="31"/>
      <c r="Q8" s="31"/>
    </row>
    <row r="9" spans="1:17" x14ac:dyDescent="0.2">
      <c r="A9" s="19" t="s">
        <v>49</v>
      </c>
      <c r="B9" s="27">
        <f>D9+F9+H9</f>
        <v>713</v>
      </c>
      <c r="C9" s="28">
        <f>B9/TaulaA1!$B9*100</f>
        <v>114.63022508038586</v>
      </c>
      <c r="D9" s="27">
        <v>564</v>
      </c>
      <c r="E9" s="28">
        <f>D9/TaulaA1!$B9*100</f>
        <v>90.675241157556272</v>
      </c>
      <c r="F9" s="27">
        <v>140</v>
      </c>
      <c r="G9" s="28">
        <f>F9/TaulaA1!$B9*100</f>
        <v>22.508038585209004</v>
      </c>
      <c r="H9" s="27">
        <v>9</v>
      </c>
      <c r="I9" s="28">
        <f>H9/TaulaA1!$B9*100</f>
        <v>1.4469453376205788</v>
      </c>
      <c r="J9" s="49">
        <v>0</v>
      </c>
      <c r="K9" s="28">
        <f>J9/TaulaA1!$B9*100</f>
        <v>0</v>
      </c>
      <c r="L9" s="58"/>
      <c r="M9" s="31"/>
    </row>
    <row r="10" spans="1:17" x14ac:dyDescent="0.2">
      <c r="A10" s="19" t="s">
        <v>50</v>
      </c>
      <c r="B10" s="27">
        <f t="shared" ref="B10:B38" si="0">D10+F10+H10</f>
        <v>230</v>
      </c>
      <c r="C10" s="28">
        <f>B10/TaulaA1!$B10*100</f>
        <v>82.142857142857139</v>
      </c>
      <c r="D10" s="27">
        <v>179</v>
      </c>
      <c r="E10" s="28">
        <f>D10/TaulaA1!$B10*100</f>
        <v>63.928571428571423</v>
      </c>
      <c r="F10" s="27">
        <v>48</v>
      </c>
      <c r="G10" s="28">
        <f>F10/TaulaA1!$B10*100</f>
        <v>17.142857142857142</v>
      </c>
      <c r="H10" s="27">
        <v>3</v>
      </c>
      <c r="I10" s="28">
        <f>H10/TaulaA1!$B10*100</f>
        <v>1.0714285714285714</v>
      </c>
      <c r="J10" s="49">
        <v>0</v>
      </c>
      <c r="K10" s="28">
        <f>J10/TaulaA1!$B10*100</f>
        <v>0</v>
      </c>
      <c r="L10" s="58"/>
      <c r="M10" s="31"/>
      <c r="N10" s="31"/>
      <c r="O10" s="31"/>
    </row>
    <row r="11" spans="1:17" x14ac:dyDescent="0.2">
      <c r="A11" s="19" t="s">
        <v>51</v>
      </c>
      <c r="B11" s="27">
        <f t="shared" si="0"/>
        <v>2536</v>
      </c>
      <c r="C11" s="28">
        <f>B11/TaulaA1!$B11*100</f>
        <v>74.654106564615844</v>
      </c>
      <c r="D11" s="27">
        <v>1912</v>
      </c>
      <c r="E11" s="28">
        <f>D11/TaulaA1!$B11*100</f>
        <v>56.284957315278184</v>
      </c>
      <c r="F11" s="27">
        <v>554</v>
      </c>
      <c r="G11" s="28">
        <f>F11/TaulaA1!$B11*100</f>
        <v>16.308507506623489</v>
      </c>
      <c r="H11" s="27">
        <v>70</v>
      </c>
      <c r="I11" s="28">
        <f>H11/TaulaA1!$B11*100</f>
        <v>2.0606417427141595</v>
      </c>
      <c r="J11" s="49">
        <v>0</v>
      </c>
      <c r="K11" s="28">
        <f>J11/TaulaA1!$B11*100</f>
        <v>0</v>
      </c>
      <c r="L11" s="58"/>
      <c r="M11" s="31"/>
    </row>
    <row r="12" spans="1:17" x14ac:dyDescent="0.2">
      <c r="A12" s="19" t="s">
        <v>52</v>
      </c>
      <c r="B12" s="27">
        <f t="shared" si="0"/>
        <v>57</v>
      </c>
      <c r="C12" s="28">
        <f>B12/TaulaA1!$B12*100</f>
        <v>61.95652173913043</v>
      </c>
      <c r="D12" s="27">
        <v>40</v>
      </c>
      <c r="E12" s="28">
        <f>D12/TaulaA1!$B12*100</f>
        <v>43.478260869565219</v>
      </c>
      <c r="F12" s="27">
        <v>17</v>
      </c>
      <c r="G12" s="28">
        <f>F12/TaulaA1!$B12*100</f>
        <v>18.478260869565215</v>
      </c>
      <c r="H12" s="27">
        <v>0</v>
      </c>
      <c r="I12" s="28">
        <f>H12/TaulaA1!$B12*100</f>
        <v>0</v>
      </c>
      <c r="J12" s="49">
        <v>0</v>
      </c>
      <c r="K12" s="28">
        <f>J12/TaulaA1!$B12*100</f>
        <v>0</v>
      </c>
      <c r="L12" s="58"/>
      <c r="M12" s="31"/>
    </row>
    <row r="13" spans="1:17" x14ac:dyDescent="0.2">
      <c r="A13" s="19" t="s">
        <v>53</v>
      </c>
      <c r="B13" s="27">
        <f t="shared" si="0"/>
        <v>395</v>
      </c>
      <c r="C13" s="28">
        <f>B13/TaulaA1!$B13*100</f>
        <v>79.797979797979806</v>
      </c>
      <c r="D13" s="27">
        <v>299</v>
      </c>
      <c r="E13" s="28">
        <f>D13/TaulaA1!$B13*100</f>
        <v>60.404040404040401</v>
      </c>
      <c r="F13" s="27">
        <v>86</v>
      </c>
      <c r="G13" s="28">
        <f>F13/TaulaA1!$B13*100</f>
        <v>17.373737373737374</v>
      </c>
      <c r="H13" s="27">
        <v>10</v>
      </c>
      <c r="I13" s="28">
        <f>H13/TaulaA1!$B13*100</f>
        <v>2.0202020202020203</v>
      </c>
      <c r="J13" s="49">
        <v>0</v>
      </c>
      <c r="K13" s="28">
        <f>J13/TaulaA1!$B13*100</f>
        <v>0</v>
      </c>
      <c r="L13" s="58"/>
      <c r="M13" s="31"/>
      <c r="Q13" s="31"/>
    </row>
    <row r="14" spans="1:17" x14ac:dyDescent="0.2">
      <c r="A14" s="19" t="s">
        <v>54</v>
      </c>
      <c r="B14" s="27">
        <f t="shared" si="0"/>
        <v>157</v>
      </c>
      <c r="C14" s="28">
        <f>B14/TaulaA1!$B14*100</f>
        <v>76.213592233009706</v>
      </c>
      <c r="D14" s="27">
        <v>110</v>
      </c>
      <c r="E14" s="28">
        <f>D14/TaulaA1!$B14*100</f>
        <v>53.398058252427184</v>
      </c>
      <c r="F14" s="27">
        <v>41</v>
      </c>
      <c r="G14" s="28">
        <f>F14/TaulaA1!$B14*100</f>
        <v>19.902912621359224</v>
      </c>
      <c r="H14" s="27">
        <v>6</v>
      </c>
      <c r="I14" s="28">
        <f>H14/TaulaA1!$B14*100</f>
        <v>2.912621359223301</v>
      </c>
      <c r="J14" s="49">
        <v>0</v>
      </c>
      <c r="K14" s="28">
        <f>J14/TaulaA1!$B14*100</f>
        <v>0</v>
      </c>
      <c r="L14" s="58"/>
      <c r="M14" s="31"/>
      <c r="Q14" s="31"/>
    </row>
    <row r="15" spans="1:17" x14ac:dyDescent="0.2">
      <c r="A15" s="19" t="s">
        <v>55</v>
      </c>
      <c r="B15" s="27">
        <f t="shared" si="0"/>
        <v>471</v>
      </c>
      <c r="C15" s="28">
        <f>B15/TaulaA1!$B15*100</f>
        <v>71.689497716894977</v>
      </c>
      <c r="D15" s="27">
        <v>328</v>
      </c>
      <c r="E15" s="28">
        <f>D15/TaulaA1!$B15*100</f>
        <v>49.923896499238964</v>
      </c>
      <c r="F15" s="27">
        <v>134</v>
      </c>
      <c r="G15" s="28">
        <f>F15/TaulaA1!$B15*100</f>
        <v>20.395738203957382</v>
      </c>
      <c r="H15" s="27">
        <v>9</v>
      </c>
      <c r="I15" s="28">
        <f>H15/TaulaA1!$B15*100</f>
        <v>1.3698630136986301</v>
      </c>
      <c r="J15" s="49">
        <v>0</v>
      </c>
      <c r="K15" s="28">
        <f>J15/TaulaA1!$B15*100</f>
        <v>0</v>
      </c>
      <c r="L15" s="58"/>
      <c r="M15" s="31"/>
      <c r="N15" s="31"/>
      <c r="O15" s="31"/>
      <c r="P15" s="31"/>
      <c r="Q15" s="31"/>
    </row>
    <row r="16" spans="1:17" x14ac:dyDescent="0.2">
      <c r="A16" s="19" t="s">
        <v>56</v>
      </c>
      <c r="B16" s="27">
        <f t="shared" si="0"/>
        <v>3981</v>
      </c>
      <c r="C16" s="28">
        <f>B16/TaulaA1!$B16*100</f>
        <v>69.793127629733519</v>
      </c>
      <c r="D16" s="27">
        <v>2767</v>
      </c>
      <c r="E16" s="28">
        <f>D16/TaulaA1!$B16*100</f>
        <v>48.509817671809259</v>
      </c>
      <c r="F16" s="27">
        <v>1118</v>
      </c>
      <c r="G16" s="28">
        <f>F16/TaulaA1!$B16*100</f>
        <v>19.600280504908834</v>
      </c>
      <c r="H16" s="27">
        <v>96</v>
      </c>
      <c r="I16" s="28">
        <f>H16/TaulaA1!$B16*100</f>
        <v>1.6830294530154277</v>
      </c>
      <c r="J16" s="49">
        <v>0</v>
      </c>
      <c r="K16" s="28">
        <f>J16/TaulaA1!$B16*100</f>
        <v>0</v>
      </c>
      <c r="L16" s="58"/>
      <c r="M16" s="31"/>
      <c r="Q16" s="31"/>
    </row>
    <row r="17" spans="1:17" x14ac:dyDescent="0.2">
      <c r="A17" s="19" t="s">
        <v>57</v>
      </c>
      <c r="B17" s="27">
        <f t="shared" si="0"/>
        <v>889</v>
      </c>
      <c r="C17" s="28">
        <f>B17/TaulaA1!$B17*100</f>
        <v>62.385964912280699</v>
      </c>
      <c r="D17" s="27">
        <v>558</v>
      </c>
      <c r="E17" s="28">
        <f>D17/TaulaA1!$B17*100</f>
        <v>39.157894736842103</v>
      </c>
      <c r="F17" s="27">
        <v>305</v>
      </c>
      <c r="G17" s="28">
        <f>F17/TaulaA1!$B17*100</f>
        <v>21.403508771929825</v>
      </c>
      <c r="H17" s="27">
        <v>26</v>
      </c>
      <c r="I17" s="28">
        <f>H17/TaulaA1!$B17*100</f>
        <v>1.8245614035087718</v>
      </c>
      <c r="J17" s="49">
        <v>0</v>
      </c>
      <c r="K17" s="28">
        <f>J17/TaulaA1!$B17*100</f>
        <v>0</v>
      </c>
      <c r="L17" s="58"/>
      <c r="M17" s="31"/>
      <c r="N17" s="31"/>
      <c r="Q17" s="31"/>
    </row>
    <row r="18" spans="1:17" x14ac:dyDescent="0.2">
      <c r="A18" s="19" t="s">
        <v>58</v>
      </c>
      <c r="B18" s="27">
        <f t="shared" si="0"/>
        <v>1962</v>
      </c>
      <c r="C18" s="28">
        <f>B18/TaulaA1!$B18*100</f>
        <v>77.641472101305894</v>
      </c>
      <c r="D18" s="27">
        <v>1398</v>
      </c>
      <c r="E18" s="28">
        <f>D18/TaulaA1!$B18*100</f>
        <v>55.322516818361692</v>
      </c>
      <c r="F18" s="27">
        <v>521</v>
      </c>
      <c r="G18" s="28">
        <f>F18/TaulaA1!$B18*100</f>
        <v>20.617332805698457</v>
      </c>
      <c r="H18" s="27">
        <v>43</v>
      </c>
      <c r="I18" s="28">
        <f>H18/TaulaA1!$B18*100</f>
        <v>1.701622477245746</v>
      </c>
      <c r="J18" s="49">
        <v>0</v>
      </c>
      <c r="K18" s="28">
        <f>J18/TaulaA1!$B18*100</f>
        <v>0</v>
      </c>
      <c r="L18" s="58"/>
      <c r="M18" s="31"/>
      <c r="N18" s="31"/>
      <c r="Q18" s="31"/>
    </row>
    <row r="19" spans="1:17" x14ac:dyDescent="0.2">
      <c r="A19" s="19" t="s">
        <v>59</v>
      </c>
      <c r="B19" s="27">
        <f t="shared" si="0"/>
        <v>2035</v>
      </c>
      <c r="C19" s="28">
        <f>B19/TaulaA1!$B19*100</f>
        <v>76.561324303987959</v>
      </c>
      <c r="D19" s="27">
        <v>1470</v>
      </c>
      <c r="E19" s="28">
        <f>D19/TaulaA1!$B19*100</f>
        <v>55.304740406320541</v>
      </c>
      <c r="F19" s="27">
        <v>533</v>
      </c>
      <c r="G19" s="28">
        <f>F19/TaulaA1!$B19*100</f>
        <v>20.052671181339353</v>
      </c>
      <c r="H19" s="27">
        <v>32</v>
      </c>
      <c r="I19" s="28">
        <f>H19/TaulaA1!$B19*100</f>
        <v>1.2039127163280661</v>
      </c>
      <c r="J19" s="49">
        <v>0</v>
      </c>
      <c r="K19" s="28">
        <f>J19/TaulaA1!$B19*100</f>
        <v>0</v>
      </c>
      <c r="L19" s="58"/>
      <c r="M19" s="31"/>
      <c r="Q19" s="31"/>
    </row>
    <row r="20" spans="1:17" x14ac:dyDescent="0.2">
      <c r="A20" s="19" t="s">
        <v>60</v>
      </c>
      <c r="B20" s="27">
        <f t="shared" si="0"/>
        <v>1164</v>
      </c>
      <c r="C20" s="28">
        <f>B20/TaulaA1!$B20*100</f>
        <v>58.996452103395846</v>
      </c>
      <c r="D20" s="27">
        <v>725</v>
      </c>
      <c r="E20" s="28">
        <f>D20/TaulaA1!$B20*100</f>
        <v>36.746071971616828</v>
      </c>
      <c r="F20" s="27">
        <v>407</v>
      </c>
      <c r="G20" s="28">
        <f>F20/TaulaA1!$B20*100</f>
        <v>20.628484541307653</v>
      </c>
      <c r="H20" s="27">
        <v>32</v>
      </c>
      <c r="I20" s="28">
        <f>H20/TaulaA1!$B20*100</f>
        <v>1.6218955904713634</v>
      </c>
      <c r="J20" s="49">
        <v>0</v>
      </c>
      <c r="K20" s="28">
        <f>J20/TaulaA1!$B20*100</f>
        <v>0</v>
      </c>
      <c r="L20" s="58"/>
      <c r="M20" s="31"/>
    </row>
    <row r="21" spans="1:17" x14ac:dyDescent="0.2">
      <c r="A21" s="19" t="s">
        <v>61</v>
      </c>
      <c r="B21" s="27">
        <f t="shared" si="0"/>
        <v>980</v>
      </c>
      <c r="C21" s="28">
        <f>B21/TaulaA1!$B21*100</f>
        <v>79.804560260586328</v>
      </c>
      <c r="D21" s="27">
        <v>712</v>
      </c>
      <c r="E21" s="28">
        <f>D21/TaulaA1!$B21*100</f>
        <v>57.980456026058633</v>
      </c>
      <c r="F21" s="27">
        <v>252</v>
      </c>
      <c r="G21" s="28">
        <f>F21/TaulaA1!$B21*100</f>
        <v>20.521172638436482</v>
      </c>
      <c r="H21" s="27">
        <v>16</v>
      </c>
      <c r="I21" s="28">
        <f>H21/TaulaA1!$B21*100</f>
        <v>1.3029315960912053</v>
      </c>
      <c r="J21" s="49">
        <v>0</v>
      </c>
      <c r="K21" s="28">
        <f>J21/TaulaA1!$B21*100</f>
        <v>0</v>
      </c>
      <c r="L21" s="58"/>
      <c r="M21" s="31"/>
    </row>
    <row r="22" spans="1:17" x14ac:dyDescent="0.2">
      <c r="A22" s="19" t="s">
        <v>62</v>
      </c>
      <c r="B22" s="27">
        <f t="shared" si="0"/>
        <v>950</v>
      </c>
      <c r="C22" s="28">
        <f>B22/TaulaA1!$B22*100</f>
        <v>61.688311688311693</v>
      </c>
      <c r="D22" s="27">
        <v>633</v>
      </c>
      <c r="E22" s="28">
        <f>D22/TaulaA1!$B22*100</f>
        <v>41.103896103896105</v>
      </c>
      <c r="F22" s="27">
        <v>288</v>
      </c>
      <c r="G22" s="28">
        <f>F22/TaulaA1!$B22*100</f>
        <v>18.7012987012987</v>
      </c>
      <c r="H22" s="27">
        <v>29</v>
      </c>
      <c r="I22" s="28">
        <f>H22/TaulaA1!$B22*100</f>
        <v>1.883116883116883</v>
      </c>
      <c r="J22" s="49">
        <v>0</v>
      </c>
      <c r="K22" s="28">
        <f>J22/TaulaA1!$B22*100</f>
        <v>0</v>
      </c>
      <c r="L22" s="58"/>
      <c r="M22" s="31"/>
    </row>
    <row r="23" spans="1:17" x14ac:dyDescent="0.2">
      <c r="A23" s="19" t="s">
        <v>63</v>
      </c>
      <c r="B23" s="27">
        <f t="shared" si="0"/>
        <v>108</v>
      </c>
      <c r="C23" s="28">
        <f>B23/TaulaA1!$B23*100</f>
        <v>60</v>
      </c>
      <c r="D23" s="27">
        <v>80</v>
      </c>
      <c r="E23" s="28">
        <f>D23/TaulaA1!$B23*100</f>
        <v>44.444444444444443</v>
      </c>
      <c r="F23" s="27">
        <v>25</v>
      </c>
      <c r="G23" s="28">
        <f>F23/TaulaA1!$B23*100</f>
        <v>13.888888888888889</v>
      </c>
      <c r="H23" s="27">
        <v>3</v>
      </c>
      <c r="I23" s="28">
        <f>H23/TaulaA1!$B23*100</f>
        <v>1.6666666666666667</v>
      </c>
      <c r="J23" s="49">
        <v>0</v>
      </c>
      <c r="K23" s="28">
        <f>J23/TaulaA1!$B23*100</f>
        <v>0</v>
      </c>
      <c r="L23" s="133"/>
      <c r="M23" s="31"/>
      <c r="Q23" s="31"/>
    </row>
    <row r="24" spans="1:17" x14ac:dyDescent="0.2">
      <c r="A24" s="19" t="s">
        <v>64</v>
      </c>
      <c r="B24" s="27">
        <f t="shared" si="0"/>
        <v>408</v>
      </c>
      <c r="C24" s="28">
        <f>B24/TaulaA1!$B24*100</f>
        <v>77.126654064272216</v>
      </c>
      <c r="D24" s="27">
        <v>292</v>
      </c>
      <c r="E24" s="28">
        <f>D24/TaulaA1!$B24*100</f>
        <v>55.198487712665411</v>
      </c>
      <c r="F24" s="27">
        <v>108</v>
      </c>
      <c r="G24" s="28">
        <f>F24/TaulaA1!$B24*100</f>
        <v>20.415879017013232</v>
      </c>
      <c r="H24" s="27">
        <v>8</v>
      </c>
      <c r="I24" s="28">
        <f>H24/TaulaA1!$B24*100</f>
        <v>1.5122873345935728</v>
      </c>
      <c r="J24" s="49">
        <v>0</v>
      </c>
      <c r="K24" s="28">
        <f>J24/TaulaA1!$B24*100</f>
        <v>0</v>
      </c>
      <c r="L24" s="133"/>
      <c r="M24" s="31"/>
      <c r="Q24" s="31"/>
    </row>
    <row r="25" spans="1:17" x14ac:dyDescent="0.2">
      <c r="A25" s="19" t="s">
        <v>65</v>
      </c>
      <c r="B25" s="27">
        <f t="shared" si="0"/>
        <v>185</v>
      </c>
      <c r="C25" s="28">
        <f>B25/TaulaA1!$B25*100</f>
        <v>77.083333333333343</v>
      </c>
      <c r="D25" s="27">
        <v>141</v>
      </c>
      <c r="E25" s="28">
        <f>D25/TaulaA1!$B25*100</f>
        <v>58.75</v>
      </c>
      <c r="F25" s="27">
        <v>44</v>
      </c>
      <c r="G25" s="28">
        <f>F25/TaulaA1!$B25*100</f>
        <v>18.333333333333332</v>
      </c>
      <c r="H25" s="27">
        <v>0</v>
      </c>
      <c r="I25" s="28">
        <f>H25/TaulaA1!$B25*100</f>
        <v>0</v>
      </c>
      <c r="J25" s="49">
        <v>0</v>
      </c>
      <c r="K25" s="28">
        <f>J25/TaulaA1!$B25*100</f>
        <v>0</v>
      </c>
      <c r="L25" s="58"/>
      <c r="M25" s="31"/>
      <c r="N25" s="31"/>
      <c r="Q25" s="31"/>
    </row>
    <row r="26" spans="1:17" x14ac:dyDescent="0.2">
      <c r="A26" s="19" t="s">
        <v>66</v>
      </c>
      <c r="B26" s="27">
        <f t="shared" si="0"/>
        <v>3426</v>
      </c>
      <c r="C26" s="28">
        <f>B26/TaulaA1!$B26*100</f>
        <v>82.079540009583127</v>
      </c>
      <c r="D26" s="27">
        <v>2404</v>
      </c>
      <c r="E26" s="28">
        <f>D26/TaulaA1!$B26*100</f>
        <v>57.594633445136559</v>
      </c>
      <c r="F26" s="27">
        <v>949</v>
      </c>
      <c r="G26" s="28">
        <f>F26/TaulaA1!$B26*100</f>
        <v>22.735984666986102</v>
      </c>
      <c r="H26" s="27">
        <v>73</v>
      </c>
      <c r="I26" s="28">
        <f>H26/TaulaA1!$B26*100</f>
        <v>1.7489218974604697</v>
      </c>
      <c r="J26" s="49">
        <v>0</v>
      </c>
      <c r="K26" s="28">
        <f>J26/TaulaA1!$B26*100</f>
        <v>0</v>
      </c>
      <c r="L26" s="58"/>
      <c r="M26" s="31"/>
    </row>
    <row r="27" spans="1:17" x14ac:dyDescent="0.2">
      <c r="A27" s="19" t="s">
        <v>67</v>
      </c>
      <c r="B27" s="27">
        <f t="shared" si="0"/>
        <v>1112</v>
      </c>
      <c r="C27" s="28">
        <f>B27/TaulaA1!$B27*100</f>
        <v>66.507177033492823</v>
      </c>
      <c r="D27" s="27">
        <v>758</v>
      </c>
      <c r="E27" s="28">
        <f>D27/TaulaA1!$B27*100</f>
        <v>45.334928229665074</v>
      </c>
      <c r="F27" s="27">
        <v>329</v>
      </c>
      <c r="G27" s="28">
        <f>F27/TaulaA1!$B27*100</f>
        <v>19.677033492822968</v>
      </c>
      <c r="H27" s="27">
        <v>25</v>
      </c>
      <c r="I27" s="28">
        <f>H27/TaulaA1!$B27*100</f>
        <v>1.4952153110047848</v>
      </c>
      <c r="J27" s="49">
        <v>0</v>
      </c>
      <c r="K27" s="28">
        <f>J27/TaulaA1!$B27*100</f>
        <v>0</v>
      </c>
      <c r="L27" s="58"/>
      <c r="M27" s="31"/>
      <c r="N27" s="31"/>
      <c r="O27" s="31"/>
      <c r="P27" s="31"/>
    </row>
    <row r="28" spans="1:17" x14ac:dyDescent="0.2">
      <c r="A28" s="19" t="s">
        <v>68</v>
      </c>
      <c r="B28" s="27">
        <f t="shared" si="0"/>
        <v>3912</v>
      </c>
      <c r="C28" s="28">
        <f>B28/TaulaA1!$B28*100</f>
        <v>71.4390065741417</v>
      </c>
      <c r="D28" s="27">
        <v>2620</v>
      </c>
      <c r="E28" s="28">
        <f>D28/TaulaA1!$B28*100</f>
        <v>47.845142439737032</v>
      </c>
      <c r="F28" s="27">
        <v>1205</v>
      </c>
      <c r="G28" s="28">
        <f>F28/TaulaA1!$B28*100</f>
        <v>22.005113221329438</v>
      </c>
      <c r="H28" s="27">
        <v>87</v>
      </c>
      <c r="I28" s="28">
        <f>H28/TaulaA1!$B28*100</f>
        <v>1.5887509130752375</v>
      </c>
      <c r="J28" s="49">
        <v>0</v>
      </c>
      <c r="K28" s="28">
        <f>J28/TaulaA1!$B28*100</f>
        <v>0</v>
      </c>
      <c r="L28" s="58"/>
      <c r="M28" s="31"/>
      <c r="Q28" s="31"/>
    </row>
    <row r="29" spans="1:17" x14ac:dyDescent="0.2">
      <c r="A29" s="19" t="s">
        <v>69</v>
      </c>
      <c r="B29" s="27">
        <f t="shared" si="0"/>
        <v>164</v>
      </c>
      <c r="C29" s="28">
        <f>B29/TaulaA1!$B29*100</f>
        <v>82</v>
      </c>
      <c r="D29" s="27">
        <v>121</v>
      </c>
      <c r="E29" s="28">
        <f>D29/TaulaA1!$B29*100</f>
        <v>60.5</v>
      </c>
      <c r="F29" s="27">
        <v>43</v>
      </c>
      <c r="G29" s="28">
        <f>F29/TaulaA1!$B29*100</f>
        <v>21.5</v>
      </c>
      <c r="H29" s="27">
        <v>0</v>
      </c>
      <c r="I29" s="28">
        <f>H29/TaulaA1!$B29*100</f>
        <v>0</v>
      </c>
      <c r="J29" s="49">
        <v>0</v>
      </c>
      <c r="K29" s="28">
        <f>J29/TaulaA1!$B29*100</f>
        <v>0</v>
      </c>
      <c r="L29" s="58"/>
      <c r="M29" s="31"/>
      <c r="Q29" s="31"/>
    </row>
    <row r="30" spans="1:17" x14ac:dyDescent="0.2">
      <c r="A30" s="19" t="s">
        <v>70</v>
      </c>
      <c r="B30" s="27">
        <f t="shared" si="0"/>
        <v>238</v>
      </c>
      <c r="C30" s="28">
        <f>B30/TaulaA1!$B30*100</f>
        <v>72.560975609756099</v>
      </c>
      <c r="D30" s="27">
        <v>169</v>
      </c>
      <c r="E30" s="28">
        <f>D30/TaulaA1!$B30*100</f>
        <v>51.524390243902438</v>
      </c>
      <c r="F30" s="27">
        <v>69</v>
      </c>
      <c r="G30" s="28">
        <f>F30/TaulaA1!$B30*100</f>
        <v>21.036585365853657</v>
      </c>
      <c r="H30" s="27">
        <v>0</v>
      </c>
      <c r="I30" s="28">
        <f>H30/TaulaA1!$B30*100</f>
        <v>0</v>
      </c>
      <c r="J30" s="49">
        <v>0</v>
      </c>
      <c r="K30" s="28">
        <f>J30/TaulaA1!$B30*100</f>
        <v>0</v>
      </c>
      <c r="L30" s="58"/>
      <c r="M30" s="31"/>
      <c r="N30" s="31"/>
    </row>
    <row r="31" spans="1:17" x14ac:dyDescent="0.2">
      <c r="A31" s="19" t="s">
        <v>71</v>
      </c>
      <c r="B31" s="27">
        <f t="shared" si="0"/>
        <v>1853</v>
      </c>
      <c r="C31" s="28">
        <f>B31/TaulaA1!$B31*100</f>
        <v>79.052901023890783</v>
      </c>
      <c r="D31" s="27">
        <v>1351</v>
      </c>
      <c r="E31" s="28">
        <f>D31/TaulaA1!$B31*100</f>
        <v>57.636518771331055</v>
      </c>
      <c r="F31" s="27">
        <v>472</v>
      </c>
      <c r="G31" s="28">
        <f>F31/TaulaA1!$B31*100</f>
        <v>20.136518771331058</v>
      </c>
      <c r="H31" s="27">
        <v>30</v>
      </c>
      <c r="I31" s="28">
        <f>H31/TaulaA1!$B31*100</f>
        <v>1.2798634812286689</v>
      </c>
      <c r="J31" s="49">
        <v>0</v>
      </c>
      <c r="K31" s="28">
        <f>J31/TaulaA1!$B31*100</f>
        <v>0</v>
      </c>
      <c r="L31" s="58"/>
      <c r="M31" s="31"/>
      <c r="Q31" s="31"/>
    </row>
    <row r="32" spans="1:17" x14ac:dyDescent="0.2">
      <c r="A32" s="19" t="s">
        <v>72</v>
      </c>
      <c r="B32" s="27">
        <f t="shared" si="0"/>
        <v>1295</v>
      </c>
      <c r="C32" s="28">
        <f>B32/TaulaA1!$B32*100</f>
        <v>77.452153110047846</v>
      </c>
      <c r="D32" s="27">
        <v>952</v>
      </c>
      <c r="E32" s="28">
        <f>D32/TaulaA1!$B32*100</f>
        <v>56.937799043062199</v>
      </c>
      <c r="F32" s="27">
        <v>316</v>
      </c>
      <c r="G32" s="28">
        <f>F32/TaulaA1!$B32*100</f>
        <v>18.899521531100476</v>
      </c>
      <c r="H32" s="27">
        <v>27</v>
      </c>
      <c r="I32" s="28">
        <f>H32/TaulaA1!$B32*100</f>
        <v>1.6148325358851676</v>
      </c>
      <c r="J32" s="49">
        <v>0</v>
      </c>
      <c r="K32" s="28">
        <f>J32/TaulaA1!$B32*100</f>
        <v>0</v>
      </c>
      <c r="L32" s="58"/>
      <c r="M32" s="31"/>
    </row>
    <row r="33" spans="1:17" x14ac:dyDescent="0.2">
      <c r="A33" s="19" t="s">
        <v>73</v>
      </c>
      <c r="B33" s="27">
        <f t="shared" si="0"/>
        <v>557</v>
      </c>
      <c r="C33" s="28">
        <f>B33/TaulaA1!$B33*100</f>
        <v>88.132911392405063</v>
      </c>
      <c r="D33" s="27">
        <v>431</v>
      </c>
      <c r="E33" s="28">
        <f>D33/TaulaA1!$B33*100</f>
        <v>68.196202531645568</v>
      </c>
      <c r="F33" s="27">
        <v>112</v>
      </c>
      <c r="G33" s="28">
        <f>F33/TaulaA1!$B33*100</f>
        <v>17.721518987341771</v>
      </c>
      <c r="H33" s="27">
        <v>14</v>
      </c>
      <c r="I33" s="28">
        <f>H33/TaulaA1!$B33*100</f>
        <v>2.2151898734177213</v>
      </c>
      <c r="J33" s="49">
        <v>0</v>
      </c>
      <c r="K33" s="28">
        <f>J33/TaulaA1!$B33*100</f>
        <v>0</v>
      </c>
      <c r="L33" s="58"/>
      <c r="M33" s="31"/>
    </row>
    <row r="34" spans="1:17" x14ac:dyDescent="0.2">
      <c r="A34" s="19" t="s">
        <v>74</v>
      </c>
      <c r="B34" s="27">
        <f t="shared" si="0"/>
        <v>1381</v>
      </c>
      <c r="C34" s="28">
        <f>B34/TaulaA1!$B34*100</f>
        <v>67.071393880524525</v>
      </c>
      <c r="D34" s="27">
        <v>878</v>
      </c>
      <c r="E34" s="28">
        <f>D34/TaulaA1!$B34*100</f>
        <v>42.642059252064108</v>
      </c>
      <c r="F34" s="27">
        <v>461</v>
      </c>
      <c r="G34" s="28">
        <f>F34/TaulaA1!$B34*100</f>
        <v>22.389509470616805</v>
      </c>
      <c r="H34" s="27">
        <v>42</v>
      </c>
      <c r="I34" s="28">
        <f>H34/TaulaA1!$B34*100</f>
        <v>2.0398251578436133</v>
      </c>
      <c r="J34" s="49">
        <v>0</v>
      </c>
      <c r="K34" s="28">
        <f>J34/TaulaA1!$B34*100</f>
        <v>0</v>
      </c>
      <c r="L34" s="58"/>
      <c r="M34" s="31"/>
      <c r="Q34" s="31"/>
    </row>
    <row r="35" spans="1:17" x14ac:dyDescent="0.2">
      <c r="A35" s="19" t="s">
        <v>75</v>
      </c>
      <c r="B35" s="27">
        <f t="shared" si="0"/>
        <v>293</v>
      </c>
      <c r="C35" s="28">
        <f>B35/TaulaA1!$B35*100</f>
        <v>77.513227513227505</v>
      </c>
      <c r="D35" s="27">
        <v>219</v>
      </c>
      <c r="E35" s="28">
        <f>D35/TaulaA1!$B35*100</f>
        <v>57.936507936507944</v>
      </c>
      <c r="F35" s="27">
        <v>70</v>
      </c>
      <c r="G35" s="28">
        <f>F35/TaulaA1!$B35*100</f>
        <v>18.518518518518519</v>
      </c>
      <c r="H35" s="27">
        <v>4</v>
      </c>
      <c r="I35" s="28">
        <f>H35/TaulaA1!$B35*100</f>
        <v>1.0582010582010581</v>
      </c>
      <c r="J35" s="49">
        <v>0</v>
      </c>
      <c r="K35" s="28">
        <f>J35/TaulaA1!$B35*100</f>
        <v>0</v>
      </c>
      <c r="L35" s="58"/>
      <c r="M35" s="31"/>
    </row>
    <row r="36" spans="1:17" x14ac:dyDescent="0.2">
      <c r="A36" s="19" t="s">
        <v>76</v>
      </c>
      <c r="B36" s="27">
        <f t="shared" si="0"/>
        <v>220</v>
      </c>
      <c r="C36" s="28">
        <f>B36/TaulaA1!$B36*100</f>
        <v>77.738515901060069</v>
      </c>
      <c r="D36" s="27">
        <v>147</v>
      </c>
      <c r="E36" s="28">
        <f>D36/TaulaA1!$B36*100</f>
        <v>51.943462897526501</v>
      </c>
      <c r="F36" s="27">
        <v>66</v>
      </c>
      <c r="G36" s="28">
        <f>F36/TaulaA1!$B36*100</f>
        <v>23.32155477031802</v>
      </c>
      <c r="H36" s="27">
        <v>7</v>
      </c>
      <c r="I36" s="28">
        <f>H36/TaulaA1!$B36*100</f>
        <v>2.4734982332155475</v>
      </c>
      <c r="J36" s="49">
        <v>0</v>
      </c>
      <c r="K36" s="28">
        <f>J36/TaulaA1!$B36*100</f>
        <v>0</v>
      </c>
      <c r="L36" s="58"/>
      <c r="M36" s="31"/>
    </row>
    <row r="37" spans="1:17" x14ac:dyDescent="0.2">
      <c r="A37" s="19" t="s">
        <v>77</v>
      </c>
      <c r="B37" s="27">
        <f t="shared" si="0"/>
        <v>588</v>
      </c>
      <c r="C37" s="28">
        <f>B37/TaulaA1!$B37*100</f>
        <v>65.69832402234637</v>
      </c>
      <c r="D37" s="27">
        <v>394</v>
      </c>
      <c r="E37" s="28">
        <f>D37/TaulaA1!$B37*100</f>
        <v>44.022346368715084</v>
      </c>
      <c r="F37" s="27">
        <v>177</v>
      </c>
      <c r="G37" s="28">
        <f>F37/TaulaA1!$B37*100</f>
        <v>19.776536312849164</v>
      </c>
      <c r="H37" s="27">
        <v>17</v>
      </c>
      <c r="I37" s="28">
        <f>H37/TaulaA1!$B37*100</f>
        <v>1.8994413407821229</v>
      </c>
      <c r="J37" s="49">
        <v>0</v>
      </c>
      <c r="K37" s="28">
        <f>J37/TaulaA1!$B37*100</f>
        <v>0</v>
      </c>
      <c r="L37" s="58"/>
      <c r="M37" s="31"/>
      <c r="N37" s="31"/>
    </row>
    <row r="38" spans="1:17" x14ac:dyDescent="0.2">
      <c r="A38" s="19" t="s">
        <v>78</v>
      </c>
      <c r="B38" s="27">
        <f t="shared" si="0"/>
        <v>2970</v>
      </c>
      <c r="C38" s="28">
        <f>B38/TaulaA1!$B38*100</f>
        <v>73.170731707317074</v>
      </c>
      <c r="D38" s="27">
        <v>2044</v>
      </c>
      <c r="E38" s="28">
        <f>D38/TaulaA1!$B38*100</f>
        <v>50.35723084503573</v>
      </c>
      <c r="F38" s="27">
        <v>840</v>
      </c>
      <c r="G38" s="28">
        <f>F38/TaulaA1!$B38*100</f>
        <v>20.694752402069476</v>
      </c>
      <c r="H38" s="27">
        <v>86</v>
      </c>
      <c r="I38" s="28">
        <f>H38/TaulaA1!$B38*100</f>
        <v>2.1187484602118749</v>
      </c>
      <c r="J38" s="49">
        <v>0</v>
      </c>
      <c r="K38" s="28">
        <f>J38/TaulaA1!$B38*100</f>
        <v>0</v>
      </c>
      <c r="L38" s="58"/>
      <c r="M38" s="31"/>
    </row>
    <row r="39" spans="1:17" x14ac:dyDescent="0.2">
      <c r="A39" s="37" t="s">
        <v>35</v>
      </c>
      <c r="B39" s="38">
        <v>35230</v>
      </c>
      <c r="C39" s="39">
        <v>73.510693792383933</v>
      </c>
      <c r="D39" s="38">
        <v>24696</v>
      </c>
      <c r="E39" s="39">
        <v>51.53051643192488</v>
      </c>
      <c r="F39" s="38">
        <v>9730</v>
      </c>
      <c r="G39" s="39">
        <v>20.302556077203963</v>
      </c>
      <c r="H39" s="38">
        <v>804</v>
      </c>
      <c r="I39" s="39">
        <v>1.6776212832550861</v>
      </c>
      <c r="J39" s="38">
        <v>0</v>
      </c>
      <c r="K39" s="39">
        <v>0</v>
      </c>
      <c r="L39" s="58"/>
      <c r="M39" s="31"/>
    </row>
    <row r="40" spans="1:17" x14ac:dyDescent="0.2">
      <c r="A40" s="43" t="s">
        <v>404</v>
      </c>
      <c r="K40" s="31"/>
    </row>
    <row r="41" spans="1:17" x14ac:dyDescent="0.2">
      <c r="B41" s="31"/>
      <c r="C41" s="31"/>
      <c r="D41" s="31"/>
      <c r="E41" s="31"/>
      <c r="F41" s="31"/>
      <c r="G41" s="31"/>
      <c r="H41" s="31"/>
      <c r="I41" s="31"/>
      <c r="J41" s="31"/>
    </row>
    <row r="42" spans="1:17" x14ac:dyDescent="0.2">
      <c r="A42" s="113" t="s">
        <v>427</v>
      </c>
      <c r="B42" s="31"/>
    </row>
  </sheetData>
  <mergeCells count="6">
    <mergeCell ref="J7:K7"/>
    <mergeCell ref="A7:A8"/>
    <mergeCell ref="B7:C7"/>
    <mergeCell ref="H7:I7"/>
    <mergeCell ref="D7:E7"/>
    <mergeCell ref="F7:G7"/>
  </mergeCells>
  <phoneticPr fontId="2" type="noConversion"/>
  <conditionalFormatting sqref="C9:C39">
    <cfRule type="colorScale" priority="2">
      <colorScale>
        <cfvo type="min"/>
        <cfvo type="max"/>
        <color rgb="FFFFEF9C"/>
        <color rgb="FF63BE7B"/>
      </colorScale>
    </cfRule>
  </conditionalFormatting>
  <conditionalFormatting sqref="E9:E39 G9:G39 I9:I39 K9:K39">
    <cfRule type="dataBar" priority="1">
      <dataBar>
        <cfvo type="min"/>
        <cfvo type="max"/>
        <color rgb="FF638EC6"/>
      </dataBar>
      <extLst>
        <ext xmlns:x14="http://schemas.microsoft.com/office/spreadsheetml/2009/9/main" uri="{B025F937-C7B1-47D3-B67F-A62EFF666E3E}">
          <x14:id>{0D144371-8424-4468-A1BF-E512CA03000F}</x14:id>
        </ext>
      </extLst>
    </cfRule>
  </conditionalFormatting>
  <hyperlinks>
    <hyperlink ref="A1" location="Índex!A1" display="TORNAR A L'ÍNDEX" xr:uid="{00000000-0004-0000-1F00-000000000000}"/>
    <hyperlink ref="B1" location="TaulaA7!A1" display="TAULA ANTERIOR" xr:uid="{00000000-0004-0000-1F00-000001000000}"/>
    <hyperlink ref="D1" location="GràficA7!A1" display="TAULA SEGÜENT" xr:uid="{00000000-0004-0000-1F00-000002000000}"/>
  </hyperlinks>
  <pageMargins left="0.75" right="0.75" top="1" bottom="1" header="0" footer="0"/>
  <pageSetup paperSize="9" orientation="portrait" r:id="rId1"/>
  <headerFooter alignWithMargins="0"/>
  <colBreaks count="1" manualBreakCount="1">
    <brk id="9" max="1048575" man="1"/>
  </colBreaks>
  <extLst>
    <ext xmlns:x14="http://schemas.microsoft.com/office/spreadsheetml/2009/9/main" uri="{78C0D931-6437-407d-A8EE-F0AAD7539E65}">
      <x14:conditionalFormattings>
        <x14:conditionalFormatting xmlns:xm="http://schemas.microsoft.com/office/excel/2006/main">
          <x14:cfRule type="dataBar" id="{0D144371-8424-4468-A1BF-E512CA03000F}">
            <x14:dataBar minLength="0" maxLength="100">
              <x14:cfvo type="autoMin"/>
              <x14:cfvo type="autoMax"/>
              <x14:negativeFillColor rgb="FFFF0000"/>
              <x14:axisColor rgb="FF000000"/>
            </x14:dataBar>
          </x14:cfRule>
          <xm:sqref>E9:E39 G9:G39 I9:I39 K9:K39</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29"/>
  <dimension ref="A1:O67"/>
  <sheetViews>
    <sheetView zoomScaleNormal="100" workbookViewId="0">
      <selection activeCell="A3" sqref="A3"/>
    </sheetView>
  </sheetViews>
  <sheetFormatPr baseColWidth="10" defaultColWidth="13.33203125" defaultRowHeight="12.75" x14ac:dyDescent="0.2"/>
  <cols>
    <col min="1" max="16384" width="13.33203125" style="66"/>
  </cols>
  <sheetData>
    <row r="1" spans="1:10" x14ac:dyDescent="0.2">
      <c r="A1" s="21" t="s">
        <v>34</v>
      </c>
      <c r="B1" s="19"/>
      <c r="C1" s="21" t="s">
        <v>87</v>
      </c>
      <c r="D1" s="19"/>
      <c r="E1" s="21" t="s">
        <v>47</v>
      </c>
      <c r="F1" s="19"/>
    </row>
    <row r="3" spans="1:10" x14ac:dyDescent="0.2">
      <c r="A3" s="15" t="s">
        <v>447</v>
      </c>
      <c r="B3" s="15"/>
      <c r="C3" s="15"/>
      <c r="D3" s="15"/>
      <c r="E3" s="15"/>
      <c r="F3" s="15"/>
      <c r="G3" s="15"/>
      <c r="H3" s="15"/>
      <c r="I3" s="15"/>
    </row>
    <row r="5" spans="1:10" x14ac:dyDescent="0.2">
      <c r="A5" s="23" t="str">
        <f>Índex!B61</f>
        <v>Gràfic A7</v>
      </c>
      <c r="B5" s="23"/>
    </row>
    <row r="6" spans="1:10" x14ac:dyDescent="0.2">
      <c r="A6" s="23" t="str">
        <f>Índex!C61</f>
        <v>Evolució de la taxa d'atur registral per sexe. Baix Llobregat</v>
      </c>
      <c r="B6" s="19"/>
    </row>
    <row r="7" spans="1:10" x14ac:dyDescent="0.2">
      <c r="A7" s="23"/>
      <c r="B7" s="19"/>
    </row>
    <row r="8" spans="1:10" x14ac:dyDescent="0.2">
      <c r="J8" s="67"/>
    </row>
    <row r="9" spans="1:10" x14ac:dyDescent="0.2">
      <c r="H9" s="67"/>
    </row>
    <row r="32" spans="1:1" x14ac:dyDescent="0.2">
      <c r="A32" s="43" t="s">
        <v>364</v>
      </c>
    </row>
    <row r="34" spans="1:15" ht="25.5" x14ac:dyDescent="0.2">
      <c r="A34" s="68" t="s">
        <v>267</v>
      </c>
      <c r="B34" s="69" t="s">
        <v>125</v>
      </c>
      <c r="C34" s="69" t="s">
        <v>124</v>
      </c>
      <c r="D34" s="134"/>
    </row>
    <row r="35" spans="1:15" hidden="1" x14ac:dyDescent="0.2">
      <c r="A35" s="70" t="s">
        <v>341</v>
      </c>
      <c r="B35" s="105">
        <v>13.036860462716445</v>
      </c>
      <c r="C35" s="105">
        <v>17.146663706006439</v>
      </c>
      <c r="D35" s="73"/>
    </row>
    <row r="36" spans="1:15" hidden="1" x14ac:dyDescent="0.2">
      <c r="A36" s="70" t="s">
        <v>343</v>
      </c>
      <c r="B36" s="105">
        <v>13.000128882587964</v>
      </c>
      <c r="C36" s="105">
        <v>17.314491542773041</v>
      </c>
      <c r="D36" s="73"/>
    </row>
    <row r="37" spans="1:15" hidden="1" x14ac:dyDescent="0.2">
      <c r="A37" s="70" t="s">
        <v>348</v>
      </c>
      <c r="B37" s="105">
        <v>12.957130626223092</v>
      </c>
      <c r="C37" s="105">
        <v>16.504570343548529</v>
      </c>
      <c r="D37" s="73"/>
    </row>
    <row r="38" spans="1:15" hidden="1" x14ac:dyDescent="0.2">
      <c r="A38" s="70" t="s">
        <v>349</v>
      </c>
      <c r="B38" s="105">
        <v>12.233522692566122</v>
      </c>
      <c r="C38" s="105">
        <v>16.192540958862757</v>
      </c>
      <c r="D38" s="73"/>
      <c r="G38" s="75"/>
    </row>
    <row r="39" spans="1:15" hidden="1" x14ac:dyDescent="0.2">
      <c r="A39" s="70" t="s">
        <v>350</v>
      </c>
      <c r="B39" s="105">
        <v>10.923161911387096</v>
      </c>
      <c r="C39" s="105">
        <v>15.232898091972217</v>
      </c>
      <c r="D39" s="73"/>
      <c r="H39" s="135"/>
      <c r="I39" s="135"/>
      <c r="J39" s="135"/>
      <c r="K39" s="135"/>
      <c r="L39" s="135"/>
      <c r="M39" s="135"/>
      <c r="N39" s="135"/>
      <c r="O39" s="135"/>
    </row>
    <row r="40" spans="1:15" hidden="1" x14ac:dyDescent="0.2">
      <c r="A40" s="70" t="s">
        <v>352</v>
      </c>
      <c r="B40" s="105">
        <v>10.893072504650354</v>
      </c>
      <c r="C40" s="105">
        <v>15.278227332824956</v>
      </c>
      <c r="D40" s="73"/>
    </row>
    <row r="41" spans="1:15" hidden="1" x14ac:dyDescent="0.2">
      <c r="A41" s="70" t="s">
        <v>355</v>
      </c>
      <c r="B41" s="105">
        <v>10.535040152016698</v>
      </c>
      <c r="C41" s="105">
        <v>14.544959128065397</v>
      </c>
      <c r="D41" s="73"/>
    </row>
    <row r="42" spans="1:15" hidden="1" x14ac:dyDescent="0.2">
      <c r="A42" s="70" t="s">
        <v>356</v>
      </c>
      <c r="B42" s="72">
        <v>10.044261824553983</v>
      </c>
      <c r="C42" s="72">
        <v>14.146489695364814</v>
      </c>
      <c r="D42" s="73"/>
    </row>
    <row r="43" spans="1:15" hidden="1" x14ac:dyDescent="0.2">
      <c r="A43" s="70" t="s">
        <v>357</v>
      </c>
      <c r="B43" s="105">
        <v>10.0649399797157</v>
      </c>
      <c r="C43" s="105">
        <v>14.115239260614899</v>
      </c>
      <c r="D43" s="73"/>
      <c r="E43" s="136"/>
      <c r="F43" s="136"/>
    </row>
    <row r="44" spans="1:15" x14ac:dyDescent="0.2">
      <c r="A44" s="70" t="s">
        <v>358</v>
      </c>
      <c r="B44" s="105">
        <v>8.7934903744866606</v>
      </c>
      <c r="C44" s="105">
        <v>13.2864737923611</v>
      </c>
      <c r="D44" s="73"/>
      <c r="E44" s="136"/>
      <c r="F44" s="136"/>
    </row>
    <row r="45" spans="1:15" x14ac:dyDescent="0.2">
      <c r="A45" s="70" t="s">
        <v>360</v>
      </c>
      <c r="B45" s="105">
        <v>8.8019817371289903</v>
      </c>
      <c r="C45" s="105">
        <v>13.285184629562201</v>
      </c>
      <c r="D45" s="73"/>
      <c r="E45" s="136"/>
      <c r="F45" s="136"/>
    </row>
    <row r="46" spans="1:15" x14ac:dyDescent="0.2">
      <c r="A46" s="70" t="s">
        <v>361</v>
      </c>
      <c r="B46" s="72">
        <v>8.8111881183213896</v>
      </c>
      <c r="C46" s="72">
        <v>12.796448211063099</v>
      </c>
      <c r="D46" s="73"/>
      <c r="E46" s="136"/>
      <c r="F46" s="136"/>
    </row>
    <row r="47" spans="1:15" x14ac:dyDescent="0.2">
      <c r="A47" s="70" t="s">
        <v>366</v>
      </c>
      <c r="B47" s="72">
        <v>7.8478008282272604</v>
      </c>
      <c r="C47" s="72">
        <v>12.2709747315426</v>
      </c>
      <c r="D47" s="73"/>
      <c r="E47" s="136"/>
      <c r="F47" s="136"/>
    </row>
    <row r="48" spans="1:15" x14ac:dyDescent="0.2">
      <c r="A48" s="70" t="s">
        <v>367</v>
      </c>
      <c r="B48" s="72">
        <v>8.1704518477486694</v>
      </c>
      <c r="C48" s="72">
        <v>12.4104227621592</v>
      </c>
      <c r="D48" s="70"/>
      <c r="E48" s="136"/>
      <c r="F48" s="136"/>
    </row>
    <row r="49" spans="1:12" x14ac:dyDescent="0.2">
      <c r="A49" s="70" t="s">
        <v>368</v>
      </c>
      <c r="B49" s="72">
        <v>8.1139584880969409</v>
      </c>
      <c r="C49" s="72">
        <v>12.135658074847701</v>
      </c>
      <c r="D49" s="70"/>
      <c r="E49" s="136"/>
      <c r="F49" s="136"/>
    </row>
    <row r="50" spans="1:12" x14ac:dyDescent="0.2">
      <c r="A50" s="70" t="s">
        <v>369</v>
      </c>
      <c r="B50" s="72">
        <v>8.1</v>
      </c>
      <c r="C50" s="72">
        <v>12</v>
      </c>
      <c r="D50" s="70"/>
    </row>
    <row r="51" spans="1:12" x14ac:dyDescent="0.2">
      <c r="A51" s="70" t="s">
        <v>374</v>
      </c>
      <c r="B51" s="72">
        <v>7.5</v>
      </c>
      <c r="C51" s="72">
        <v>11.5</v>
      </c>
      <c r="D51" s="70"/>
    </row>
    <row r="52" spans="1:12" x14ac:dyDescent="0.2">
      <c r="A52" s="70" t="s">
        <v>375</v>
      </c>
      <c r="B52" s="70">
        <v>7.9</v>
      </c>
      <c r="C52" s="70">
        <v>11.9</v>
      </c>
      <c r="D52" s="70"/>
    </row>
    <row r="53" spans="1:12" x14ac:dyDescent="0.2">
      <c r="A53" s="70" t="s">
        <v>377</v>
      </c>
      <c r="B53" s="70">
        <v>8.1999999999999993</v>
      </c>
      <c r="C53" s="70">
        <v>11.6</v>
      </c>
      <c r="D53" s="70"/>
    </row>
    <row r="54" spans="1:12" x14ac:dyDescent="0.2">
      <c r="A54" s="70" t="s">
        <v>380</v>
      </c>
      <c r="B54" s="70">
        <v>9.1999999999999993</v>
      </c>
      <c r="C54" s="70">
        <v>12.9</v>
      </c>
      <c r="D54" s="70"/>
      <c r="H54" s="135"/>
      <c r="I54" s="135"/>
      <c r="J54" s="135"/>
      <c r="K54" s="135"/>
      <c r="L54" s="135"/>
    </row>
    <row r="55" spans="1:12" x14ac:dyDescent="0.2">
      <c r="A55" s="70" t="s">
        <v>386</v>
      </c>
      <c r="B55" s="70">
        <v>10.7</v>
      </c>
      <c r="C55" s="70">
        <v>14.8</v>
      </c>
      <c r="D55" s="70"/>
      <c r="G55" s="75"/>
      <c r="H55" s="75"/>
      <c r="I55" s="75"/>
      <c r="J55" s="75"/>
      <c r="K55" s="75"/>
      <c r="L55" s="75"/>
    </row>
    <row r="56" spans="1:12" x14ac:dyDescent="0.2">
      <c r="A56" s="70" t="s">
        <v>409</v>
      </c>
      <c r="B56" s="70">
        <v>10.1</v>
      </c>
      <c r="C56" s="70">
        <v>14.3</v>
      </c>
      <c r="D56" s="70"/>
      <c r="G56" s="75"/>
      <c r="H56" s="75"/>
      <c r="I56" s="75"/>
      <c r="J56" s="75"/>
      <c r="K56" s="75"/>
      <c r="L56" s="75"/>
    </row>
    <row r="57" spans="1:12" x14ac:dyDescent="0.2">
      <c r="A57" s="70"/>
      <c r="B57" s="70"/>
      <c r="C57" s="70"/>
      <c r="D57" s="70"/>
      <c r="G57" s="75"/>
      <c r="H57" s="75"/>
      <c r="I57" s="75"/>
      <c r="J57" s="75"/>
      <c r="K57" s="75"/>
      <c r="L57" s="75"/>
    </row>
    <row r="58" spans="1:12" x14ac:dyDescent="0.2">
      <c r="A58" s="70"/>
      <c r="B58" s="70"/>
      <c r="C58" s="70"/>
      <c r="D58" s="70"/>
      <c r="G58" s="75"/>
      <c r="H58" s="75"/>
      <c r="I58" s="75"/>
      <c r="J58" s="75"/>
      <c r="K58" s="75"/>
      <c r="L58" s="75"/>
    </row>
    <row r="59" spans="1:12" x14ac:dyDescent="0.2">
      <c r="G59" s="75"/>
      <c r="H59" s="75"/>
      <c r="I59" s="75"/>
      <c r="J59" s="75"/>
      <c r="K59" s="75"/>
      <c r="L59" s="75"/>
    </row>
    <row r="60" spans="1:12" x14ac:dyDescent="0.2">
      <c r="G60" s="75"/>
      <c r="H60" s="75"/>
      <c r="I60" s="75"/>
      <c r="J60" s="75"/>
      <c r="K60" s="75"/>
      <c r="L60" s="75"/>
    </row>
    <row r="61" spans="1:12" x14ac:dyDescent="0.2">
      <c r="G61" s="75"/>
      <c r="H61" s="75"/>
      <c r="I61" s="75"/>
      <c r="J61" s="75"/>
      <c r="K61" s="75"/>
      <c r="L61" s="75"/>
    </row>
    <row r="62" spans="1:12" x14ac:dyDescent="0.2">
      <c r="G62" s="75"/>
      <c r="H62" s="75"/>
      <c r="I62" s="75"/>
      <c r="J62" s="75"/>
      <c r="K62" s="75"/>
      <c r="L62" s="75"/>
    </row>
    <row r="63" spans="1:12" x14ac:dyDescent="0.2">
      <c r="G63" s="75"/>
      <c r="H63" s="75"/>
      <c r="I63" s="75"/>
      <c r="J63" s="75"/>
      <c r="K63" s="75"/>
      <c r="L63" s="75"/>
    </row>
    <row r="64" spans="1:12" x14ac:dyDescent="0.2">
      <c r="G64" s="75"/>
      <c r="H64" s="75"/>
      <c r="I64" s="75"/>
      <c r="J64" s="75"/>
      <c r="K64" s="75"/>
      <c r="L64" s="75"/>
    </row>
    <row r="65" spans="7:12" x14ac:dyDescent="0.2">
      <c r="G65" s="75"/>
      <c r="H65" s="75"/>
      <c r="I65" s="75"/>
      <c r="J65" s="75"/>
      <c r="K65" s="75"/>
      <c r="L65" s="75"/>
    </row>
    <row r="66" spans="7:12" x14ac:dyDescent="0.2">
      <c r="G66" s="75"/>
      <c r="H66" s="75"/>
      <c r="I66" s="75"/>
      <c r="J66" s="75"/>
      <c r="K66" s="75"/>
      <c r="L66" s="75"/>
    </row>
    <row r="67" spans="7:12" x14ac:dyDescent="0.2">
      <c r="G67" s="75"/>
      <c r="H67" s="75"/>
      <c r="I67" s="75"/>
      <c r="J67" s="75"/>
      <c r="K67" s="75"/>
      <c r="L67" s="75"/>
    </row>
  </sheetData>
  <phoneticPr fontId="12" type="noConversion"/>
  <hyperlinks>
    <hyperlink ref="A1" location="Índex!A1" display="TORNAR A L'ÍNDEX" xr:uid="{00000000-0004-0000-2000-000000000000}"/>
    <hyperlink ref="C1" location="TaulaA8!A1" display="TAULA ANTERIOR" xr:uid="{00000000-0004-0000-2000-000001000000}"/>
    <hyperlink ref="E1" location="GràficA8!A1" display="TAULA SEGÜENT" xr:uid="{00000000-0004-0000-20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0"/>
  <dimension ref="A1:O59"/>
  <sheetViews>
    <sheetView zoomScaleNormal="100" workbookViewId="0">
      <selection activeCell="A3" sqref="A3"/>
    </sheetView>
  </sheetViews>
  <sheetFormatPr baseColWidth="10" defaultColWidth="13.33203125" defaultRowHeight="12.75" x14ac:dyDescent="0.2"/>
  <cols>
    <col min="1" max="16384" width="13.33203125" style="66"/>
  </cols>
  <sheetData>
    <row r="1" spans="1:10" x14ac:dyDescent="0.2">
      <c r="A1" s="21" t="s">
        <v>34</v>
      </c>
      <c r="B1" s="19"/>
      <c r="C1" s="21" t="s">
        <v>87</v>
      </c>
      <c r="D1" s="19"/>
      <c r="E1" s="21" t="s">
        <v>47</v>
      </c>
      <c r="F1" s="19"/>
    </row>
    <row r="3" spans="1:10" x14ac:dyDescent="0.2">
      <c r="A3" s="15" t="s">
        <v>447</v>
      </c>
      <c r="B3" s="15"/>
      <c r="C3" s="15"/>
      <c r="D3" s="15"/>
      <c r="E3" s="15"/>
      <c r="F3" s="15"/>
      <c r="G3" s="15"/>
      <c r="H3" s="15"/>
      <c r="I3" s="15"/>
    </row>
    <row r="5" spans="1:10" x14ac:dyDescent="0.2">
      <c r="A5" s="23" t="str">
        <f>Índex!B62</f>
        <v>Gràfic A8</v>
      </c>
      <c r="B5" s="23"/>
    </row>
    <row r="6" spans="1:10" x14ac:dyDescent="0.2">
      <c r="A6" s="23" t="str">
        <f>Índex!C62</f>
        <v>Evolució de la taxa d'atur registral per grups d'edat. Baix Llobregat</v>
      </c>
      <c r="B6" s="19"/>
    </row>
    <row r="7" spans="1:10" x14ac:dyDescent="0.2">
      <c r="A7" s="23"/>
      <c r="B7" s="19"/>
    </row>
    <row r="8" spans="1:10" x14ac:dyDescent="0.2">
      <c r="J8" s="67"/>
    </row>
    <row r="9" spans="1:10" x14ac:dyDescent="0.2">
      <c r="H9" s="67"/>
    </row>
    <row r="32" spans="1:1" x14ac:dyDescent="0.2">
      <c r="A32" s="43" t="s">
        <v>364</v>
      </c>
    </row>
    <row r="34" spans="1:15" ht="25.5" x14ac:dyDescent="0.2">
      <c r="A34" s="68" t="s">
        <v>267</v>
      </c>
      <c r="B34" s="69" t="s">
        <v>130</v>
      </c>
      <c r="C34" s="69" t="s">
        <v>131</v>
      </c>
      <c r="D34" s="134" t="s">
        <v>132</v>
      </c>
      <c r="E34" s="134" t="s">
        <v>133</v>
      </c>
      <c r="F34" s="134" t="s">
        <v>134</v>
      </c>
      <c r="G34" s="70"/>
      <c r="H34" s="70"/>
      <c r="I34" s="70"/>
    </row>
    <row r="35" spans="1:15" hidden="1" x14ac:dyDescent="0.2">
      <c r="A35" s="70" t="s">
        <v>341</v>
      </c>
      <c r="B35" s="137">
        <v>16.895300051854996</v>
      </c>
      <c r="C35" s="137">
        <v>12.247765348177488</v>
      </c>
      <c r="D35" s="137">
        <v>11.951215476013173</v>
      </c>
      <c r="E35" s="137">
        <v>15.135129599475663</v>
      </c>
      <c r="F35" s="137">
        <v>23.856340963328964</v>
      </c>
      <c r="G35" s="70"/>
      <c r="H35" s="70"/>
      <c r="I35" s="70"/>
    </row>
    <row r="36" spans="1:15" hidden="1" x14ac:dyDescent="0.2">
      <c r="A36" s="70" t="s">
        <v>343</v>
      </c>
      <c r="B36" s="137">
        <v>17.898506907298014</v>
      </c>
      <c r="C36" s="137">
        <v>12.530306663469482</v>
      </c>
      <c r="D36" s="137">
        <v>11.979084924129157</v>
      </c>
      <c r="E36" s="137">
        <v>15.034560442373662</v>
      </c>
      <c r="F36" s="137">
        <v>23.679472293738538</v>
      </c>
      <c r="G36" s="70"/>
      <c r="H36" s="70"/>
      <c r="I36" s="70"/>
    </row>
    <row r="37" spans="1:15" hidden="1" x14ac:dyDescent="0.2">
      <c r="A37" s="70" t="s">
        <v>348</v>
      </c>
      <c r="B37" s="137">
        <v>16.430475655956222</v>
      </c>
      <c r="C37" s="137">
        <v>12.159661644197726</v>
      </c>
      <c r="D37" s="137">
        <v>11.580776861401237</v>
      </c>
      <c r="E37" s="137">
        <v>14.748040768262477</v>
      </c>
      <c r="F37" s="137">
        <v>23.317464294662994</v>
      </c>
      <c r="G37" s="73"/>
      <c r="H37" s="70"/>
      <c r="I37" s="70"/>
      <c r="L37" s="138"/>
    </row>
    <row r="38" spans="1:15" hidden="1" x14ac:dyDescent="0.2">
      <c r="A38" s="70" t="s">
        <v>349</v>
      </c>
      <c r="B38" s="137">
        <v>16.932289267618607</v>
      </c>
      <c r="C38" s="137">
        <v>11.626895761137391</v>
      </c>
      <c r="D38" s="137">
        <v>10.887766710589853</v>
      </c>
      <c r="E38" s="137">
        <v>14.105681173514872</v>
      </c>
      <c r="F38" s="137">
        <v>22.956325125937255</v>
      </c>
      <c r="G38" s="70"/>
      <c r="H38" s="70"/>
      <c r="I38" s="70"/>
      <c r="J38" s="139"/>
      <c r="K38" s="139"/>
      <c r="L38" s="138"/>
      <c r="M38" s="138"/>
      <c r="N38" s="138"/>
    </row>
    <row r="39" spans="1:15" hidden="1" x14ac:dyDescent="0.2">
      <c r="A39" s="70" t="s">
        <v>350</v>
      </c>
      <c r="B39" s="137">
        <v>15.111131820511625</v>
      </c>
      <c r="C39" s="137">
        <v>10.141640805283679</v>
      </c>
      <c r="D39" s="137">
        <v>9.8019111676167814</v>
      </c>
      <c r="E39" s="137">
        <v>13.062720139671324</v>
      </c>
      <c r="F39" s="137">
        <v>22.210220191109265</v>
      </c>
      <c r="G39" s="70"/>
      <c r="H39" s="70"/>
      <c r="I39" s="70"/>
      <c r="J39" s="139"/>
      <c r="K39" s="140"/>
      <c r="L39" s="138"/>
      <c r="M39" s="138"/>
      <c r="N39" s="138"/>
      <c r="O39" s="76"/>
    </row>
    <row r="40" spans="1:15" hidden="1" x14ac:dyDescent="0.2">
      <c r="A40" s="70" t="s">
        <v>352</v>
      </c>
      <c r="B40" s="137">
        <v>15.346419787461135</v>
      </c>
      <c r="C40" s="137">
        <v>10.418647649234019</v>
      </c>
      <c r="D40" s="137">
        <v>9.8505751831989183</v>
      </c>
      <c r="E40" s="137">
        <v>12.929984161150143</v>
      </c>
      <c r="F40" s="137">
        <v>21.980455158406446</v>
      </c>
      <c r="G40" s="70"/>
      <c r="H40" s="70"/>
      <c r="I40" s="70"/>
      <c r="J40" s="139"/>
      <c r="K40" s="140"/>
      <c r="L40" s="138"/>
      <c r="M40" s="138"/>
      <c r="N40" s="138"/>
    </row>
    <row r="41" spans="1:15" hidden="1" x14ac:dyDescent="0.2">
      <c r="A41" s="70" t="s">
        <v>355</v>
      </c>
      <c r="B41" s="137">
        <v>13.26181664870942</v>
      </c>
      <c r="C41" s="137">
        <v>9.8923380819695712</v>
      </c>
      <c r="D41" s="137">
        <v>9.4120697478446882</v>
      </c>
      <c r="E41" s="137">
        <v>12.519591689105011</v>
      </c>
      <c r="F41" s="137">
        <v>21.548610538467884</v>
      </c>
      <c r="G41" s="70"/>
      <c r="H41" s="70"/>
      <c r="I41" s="70"/>
      <c r="J41" s="139"/>
      <c r="K41" s="140"/>
      <c r="L41" s="138"/>
      <c r="M41" s="138"/>
      <c r="N41" s="138"/>
    </row>
    <row r="42" spans="1:15" hidden="1" x14ac:dyDescent="0.2">
      <c r="A42" s="70" t="s">
        <v>356</v>
      </c>
      <c r="B42" s="105">
        <v>12.976431779341043</v>
      </c>
      <c r="C42" s="72">
        <v>9.9169894853348097</v>
      </c>
      <c r="D42" s="105">
        <v>9.2666621304392205</v>
      </c>
      <c r="E42" s="105">
        <v>11.136616977460372</v>
      </c>
      <c r="F42" s="105">
        <v>20.804438280166433</v>
      </c>
      <c r="G42" s="70"/>
      <c r="H42" s="70"/>
      <c r="I42" s="72"/>
      <c r="J42" s="75"/>
      <c r="K42" s="141"/>
      <c r="L42" s="142"/>
      <c r="M42" s="142"/>
      <c r="N42" s="138"/>
    </row>
    <row r="43" spans="1:15" hidden="1" x14ac:dyDescent="0.2">
      <c r="A43" s="70" t="s">
        <v>357</v>
      </c>
      <c r="B43" s="137">
        <v>11.244607507156394</v>
      </c>
      <c r="C43" s="72">
        <v>8.8181235901863033</v>
      </c>
      <c r="D43" s="137">
        <v>8.261062930842785</v>
      </c>
      <c r="E43" s="137">
        <v>10.15500341919307</v>
      </c>
      <c r="F43" s="137">
        <v>19.872793354101763</v>
      </c>
      <c r="G43" s="70"/>
      <c r="H43" s="70"/>
      <c r="I43" s="72"/>
      <c r="J43" s="141"/>
      <c r="K43" s="143"/>
      <c r="L43" s="142"/>
      <c r="M43" s="142"/>
      <c r="N43" s="138"/>
    </row>
    <row r="44" spans="1:15" x14ac:dyDescent="0.2">
      <c r="A44" s="70" t="s">
        <v>358</v>
      </c>
      <c r="B44" s="137">
        <v>11.868417938705479</v>
      </c>
      <c r="C44" s="72">
        <v>9.048349121173958</v>
      </c>
      <c r="D44" s="137">
        <v>8.1445099875946223</v>
      </c>
      <c r="E44" s="137">
        <v>10.148088516119369</v>
      </c>
      <c r="F44" s="137">
        <v>19.63263014357905</v>
      </c>
      <c r="G44" s="70"/>
      <c r="H44" s="70"/>
      <c r="I44" s="72"/>
      <c r="J44" s="75"/>
      <c r="K44" s="141"/>
      <c r="L44" s="75"/>
      <c r="M44" s="142"/>
      <c r="N44" s="138"/>
    </row>
    <row r="45" spans="1:15" x14ac:dyDescent="0.2">
      <c r="A45" s="70" t="s">
        <v>360</v>
      </c>
      <c r="B45" s="137">
        <v>10.251979262950609</v>
      </c>
      <c r="C45" s="72">
        <v>9.1028536234859381</v>
      </c>
      <c r="D45" s="137">
        <v>8.2781121958622084</v>
      </c>
      <c r="E45" s="137">
        <v>10.240603191827724</v>
      </c>
      <c r="F45" s="137">
        <v>19.448198198198199</v>
      </c>
      <c r="G45" s="70"/>
      <c r="H45" s="70"/>
      <c r="I45" s="72"/>
      <c r="J45" s="75"/>
      <c r="K45" s="143"/>
      <c r="L45" s="75"/>
      <c r="M45" s="142"/>
      <c r="N45" s="138"/>
    </row>
    <row r="46" spans="1:15" x14ac:dyDescent="0.2">
      <c r="A46" s="70" t="s">
        <v>361</v>
      </c>
      <c r="B46" s="105">
        <v>11.450829940494831</v>
      </c>
      <c r="C46" s="72">
        <v>9.1105733482945546</v>
      </c>
      <c r="D46" s="105">
        <v>8.0306533879840725</v>
      </c>
      <c r="E46" s="105">
        <v>9.8555484427621138</v>
      </c>
      <c r="F46" s="105">
        <v>19.030357228405805</v>
      </c>
      <c r="G46" s="70"/>
      <c r="H46" s="70"/>
      <c r="I46" s="105"/>
      <c r="J46" s="75"/>
      <c r="K46" s="143"/>
      <c r="L46" s="75"/>
      <c r="M46" s="142"/>
      <c r="N46" s="138"/>
    </row>
    <row r="47" spans="1:15" x14ac:dyDescent="0.2">
      <c r="A47" s="70" t="s">
        <v>366</v>
      </c>
      <c r="B47" s="137">
        <v>10.50153049211208</v>
      </c>
      <c r="C47" s="72">
        <v>8.2418697811641479</v>
      </c>
      <c r="D47" s="137">
        <v>7.2843370477025164</v>
      </c>
      <c r="E47" s="137">
        <v>9.1534602509296263</v>
      </c>
      <c r="F47" s="137">
        <v>18.423613881132827</v>
      </c>
      <c r="G47" s="70"/>
      <c r="H47" s="70"/>
      <c r="I47" s="105"/>
      <c r="J47" s="75"/>
      <c r="K47" s="141"/>
      <c r="L47" s="75"/>
      <c r="M47" s="142"/>
      <c r="N47" s="138"/>
    </row>
    <row r="48" spans="1:15" x14ac:dyDescent="0.2">
      <c r="A48" s="70" t="s">
        <v>367</v>
      </c>
      <c r="B48" s="137">
        <v>11.915057915057915</v>
      </c>
      <c r="C48" s="72">
        <v>8.612582022986647</v>
      </c>
      <c r="D48" s="137">
        <v>7.3989518151595188</v>
      </c>
      <c r="E48" s="137">
        <v>9.2659624695655385</v>
      </c>
      <c r="F48" s="137">
        <v>18.447283224088164</v>
      </c>
      <c r="G48" s="70"/>
      <c r="H48" s="70"/>
      <c r="I48" s="105"/>
      <c r="J48" s="75"/>
      <c r="K48" s="141"/>
      <c r="L48" s="75"/>
      <c r="M48" s="142"/>
      <c r="N48" s="138"/>
    </row>
    <row r="49" spans="1:13" x14ac:dyDescent="0.2">
      <c r="A49" s="70" t="s">
        <v>368</v>
      </c>
      <c r="B49" s="105">
        <v>10.936954413191078</v>
      </c>
      <c r="C49" s="72">
        <v>8.5583714167012879</v>
      </c>
      <c r="D49" s="105">
        <v>7.3571943548988576</v>
      </c>
      <c r="E49" s="105">
        <v>9.1358161224621455</v>
      </c>
      <c r="F49" s="105">
        <v>18.215489285941374</v>
      </c>
      <c r="G49" s="70"/>
      <c r="H49" s="70"/>
      <c r="I49" s="105"/>
      <c r="J49" s="75"/>
      <c r="K49" s="141"/>
      <c r="L49" s="75"/>
      <c r="M49" s="75"/>
    </row>
    <row r="50" spans="1:13" x14ac:dyDescent="0.2">
      <c r="A50" s="70" t="s">
        <v>369</v>
      </c>
      <c r="B50" s="105">
        <v>12.470712720126976</v>
      </c>
      <c r="C50" s="105">
        <v>8.4272428520110161</v>
      </c>
      <c r="D50" s="105">
        <v>7.0492640878150086</v>
      </c>
      <c r="E50" s="105">
        <v>8.9382151029748282</v>
      </c>
      <c r="F50" s="105">
        <v>18.266414737836563</v>
      </c>
      <c r="G50" s="70"/>
      <c r="H50" s="70"/>
      <c r="I50" s="70"/>
      <c r="J50" s="75"/>
    </row>
    <row r="51" spans="1:13" x14ac:dyDescent="0.2">
      <c r="A51" s="70" t="s">
        <v>374</v>
      </c>
      <c r="B51" s="72">
        <v>10.559389336520297</v>
      </c>
      <c r="C51" s="72">
        <v>7.6593350657700858</v>
      </c>
      <c r="D51" s="72">
        <v>6.5463781064892954</v>
      </c>
      <c r="E51" s="72">
        <v>8.5227690047741458</v>
      </c>
      <c r="F51" s="72">
        <v>17.984192841029202</v>
      </c>
      <c r="G51" s="70"/>
      <c r="H51" s="70"/>
      <c r="I51" s="70"/>
    </row>
    <row r="52" spans="1:13" x14ac:dyDescent="0.2">
      <c r="A52" s="70" t="s">
        <v>375</v>
      </c>
      <c r="B52" s="72">
        <v>11.877923472126371</v>
      </c>
      <c r="C52" s="72">
        <v>8.159533126252235</v>
      </c>
      <c r="D52" s="72">
        <v>6.8523927207369137</v>
      </c>
      <c r="E52" s="72">
        <v>8.7828224033113447</v>
      </c>
      <c r="F52" s="72">
        <v>18.452550584212027</v>
      </c>
      <c r="G52" s="70"/>
      <c r="H52" s="70"/>
      <c r="I52" s="70"/>
    </row>
    <row r="53" spans="1:13" x14ac:dyDescent="0.2">
      <c r="A53" s="70" t="s">
        <v>377</v>
      </c>
      <c r="B53" s="72">
        <v>10.828733517325974</v>
      </c>
      <c r="C53" s="72">
        <v>8.3924146247730622</v>
      </c>
      <c r="D53" s="72">
        <v>6.8750359659002154</v>
      </c>
      <c r="E53" s="72">
        <v>8.8446484129084055</v>
      </c>
      <c r="F53" s="72">
        <v>18.334795688142393</v>
      </c>
      <c r="G53" s="70"/>
      <c r="H53" s="70"/>
      <c r="I53" s="70"/>
    </row>
    <row r="54" spans="1:13" x14ac:dyDescent="0.2">
      <c r="A54" s="70" t="s">
        <v>380</v>
      </c>
      <c r="B54" s="72">
        <v>12.300187617260788</v>
      </c>
      <c r="C54" s="72">
        <v>10.110763599612122</v>
      </c>
      <c r="D54" s="72">
        <v>8.1577634423661021</v>
      </c>
      <c r="E54" s="72">
        <v>9.4233053190814218</v>
      </c>
      <c r="F54" s="72">
        <v>18.932486746008166</v>
      </c>
      <c r="G54" s="70"/>
      <c r="H54" s="70"/>
      <c r="I54" s="70"/>
    </row>
    <row r="55" spans="1:13" x14ac:dyDescent="0.2">
      <c r="A55" s="70" t="s">
        <v>386</v>
      </c>
      <c r="B55" s="72">
        <v>15.348648847654811</v>
      </c>
      <c r="C55" s="72">
        <v>12.566512708316452</v>
      </c>
      <c r="D55" s="72">
        <v>9.7827322404371593</v>
      </c>
      <c r="E55" s="72">
        <v>10.875223317523512</v>
      </c>
      <c r="F55" s="72">
        <v>20.018509513576259</v>
      </c>
      <c r="G55" s="70"/>
      <c r="H55" s="70"/>
      <c r="I55" s="70"/>
    </row>
    <row r="56" spans="1:13" x14ac:dyDescent="0.2">
      <c r="A56" s="70" t="s">
        <v>409</v>
      </c>
      <c r="B56" s="72">
        <v>14.678196147110334</v>
      </c>
      <c r="C56" s="72">
        <v>11.415187044839609</v>
      </c>
      <c r="D56" s="72">
        <v>9.3348427629475363</v>
      </c>
      <c r="E56" s="72">
        <v>10.547945205479452</v>
      </c>
      <c r="F56" s="72">
        <v>19.848189716476515</v>
      </c>
      <c r="G56" s="70"/>
      <c r="H56" s="70"/>
      <c r="I56" s="70"/>
    </row>
    <row r="57" spans="1:13" x14ac:dyDescent="0.2">
      <c r="A57" s="70"/>
      <c r="B57" s="70"/>
      <c r="C57" s="70"/>
      <c r="D57" s="70"/>
      <c r="E57" s="70"/>
      <c r="F57" s="70"/>
      <c r="G57" s="70"/>
      <c r="H57" s="70"/>
      <c r="I57" s="70"/>
    </row>
    <row r="58" spans="1:13" x14ac:dyDescent="0.2">
      <c r="A58" s="70"/>
      <c r="B58" s="70"/>
      <c r="C58" s="70"/>
      <c r="D58" s="70"/>
      <c r="E58" s="70"/>
      <c r="F58" s="70"/>
      <c r="G58" s="70"/>
      <c r="H58" s="70"/>
      <c r="I58" s="70"/>
    </row>
    <row r="59" spans="1:13" x14ac:dyDescent="0.2">
      <c r="A59" s="70"/>
      <c r="B59" s="70"/>
      <c r="C59" s="70"/>
      <c r="D59" s="70"/>
      <c r="E59" s="70"/>
      <c r="F59" s="70"/>
      <c r="G59" s="70"/>
      <c r="H59" s="70"/>
      <c r="I59" s="70"/>
    </row>
  </sheetData>
  <phoneticPr fontId="12" type="noConversion"/>
  <hyperlinks>
    <hyperlink ref="A1" location="Índex!A1" display="TORNAR A L'ÍNDEX" xr:uid="{00000000-0004-0000-2100-000000000000}"/>
    <hyperlink ref="C1" location="GràficA7!A1" display="TAULA ANTERIOR" xr:uid="{00000000-0004-0000-2100-000001000000}"/>
    <hyperlink ref="E1" location="GràficA9!A1" display="TAULA SEGÜENT" xr:uid="{00000000-0004-0000-21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1"/>
  <dimension ref="A1:N59"/>
  <sheetViews>
    <sheetView tabSelected="1" zoomScaleNormal="100" workbookViewId="0">
      <selection activeCell="M23" sqref="M23"/>
    </sheetView>
  </sheetViews>
  <sheetFormatPr baseColWidth="10" defaultColWidth="13.33203125" defaultRowHeight="12.75" x14ac:dyDescent="0.2"/>
  <cols>
    <col min="1" max="16384" width="13.33203125" style="66"/>
  </cols>
  <sheetData>
    <row r="1" spans="1:10" x14ac:dyDescent="0.2">
      <c r="A1" s="21" t="s">
        <v>34</v>
      </c>
      <c r="B1" s="19"/>
      <c r="C1" s="21" t="s">
        <v>87</v>
      </c>
      <c r="D1" s="19"/>
      <c r="E1" s="21" t="s">
        <v>47</v>
      </c>
      <c r="F1" s="19"/>
    </row>
    <row r="3" spans="1:10" x14ac:dyDescent="0.2">
      <c r="A3" s="15" t="s">
        <v>447</v>
      </c>
      <c r="B3" s="15"/>
      <c r="C3" s="15"/>
      <c r="D3" s="15"/>
      <c r="E3" s="15"/>
      <c r="F3" s="15"/>
      <c r="G3" s="15"/>
      <c r="H3" s="15"/>
      <c r="I3" s="15"/>
    </row>
    <row r="5" spans="1:10" x14ac:dyDescent="0.2">
      <c r="A5" s="23" t="str">
        <f>Índex!B63</f>
        <v>Gràfic A9</v>
      </c>
      <c r="B5" s="23"/>
    </row>
    <row r="6" spans="1:10" x14ac:dyDescent="0.2">
      <c r="A6" s="23" t="str">
        <f>Índex!C63</f>
        <v>Evolució de l'atur registrat i del nombre de prestacions per desocupació. Baix Llobregat.</v>
      </c>
      <c r="B6" s="19"/>
    </row>
    <row r="7" spans="1:10" x14ac:dyDescent="0.2">
      <c r="A7" s="23"/>
      <c r="B7" s="19"/>
    </row>
    <row r="8" spans="1:10" x14ac:dyDescent="0.2">
      <c r="J8" s="67"/>
    </row>
    <row r="9" spans="1:10" x14ac:dyDescent="0.2">
      <c r="H9" s="67"/>
    </row>
    <row r="32" spans="1:1" x14ac:dyDescent="0.2">
      <c r="A32" s="43" t="s">
        <v>404</v>
      </c>
    </row>
    <row r="34" spans="1:14" ht="25.5" x14ac:dyDescent="0.2">
      <c r="A34" s="68" t="s">
        <v>267</v>
      </c>
      <c r="B34" s="69" t="s">
        <v>30</v>
      </c>
      <c r="C34" s="69" t="s">
        <v>309</v>
      </c>
      <c r="D34" s="134"/>
      <c r="E34" s="134"/>
      <c r="F34" s="134"/>
      <c r="G34" s="70"/>
    </row>
    <row r="35" spans="1:14" hidden="1" x14ac:dyDescent="0.2">
      <c r="A35" s="70" t="s">
        <v>341</v>
      </c>
      <c r="B35" s="73">
        <v>56155</v>
      </c>
      <c r="C35" s="73">
        <v>31801</v>
      </c>
      <c r="D35" s="144">
        <f>C35/B35</f>
        <v>0.56630754162585706</v>
      </c>
      <c r="E35" s="137"/>
      <c r="F35" s="137"/>
      <c r="G35" s="70"/>
    </row>
    <row r="36" spans="1:14" hidden="1" x14ac:dyDescent="0.2">
      <c r="A36" s="70" t="s">
        <v>343</v>
      </c>
      <c r="B36" s="73">
        <v>56510</v>
      </c>
      <c r="C36" s="73">
        <v>30760</v>
      </c>
      <c r="D36" s="144">
        <f>C36/B36</f>
        <v>0.54432843744470005</v>
      </c>
      <c r="E36" s="137"/>
      <c r="F36" s="137"/>
      <c r="G36" s="70"/>
    </row>
    <row r="37" spans="1:14" hidden="1" x14ac:dyDescent="0.2">
      <c r="A37" s="70" t="s">
        <v>348</v>
      </c>
      <c r="B37" s="73">
        <v>55326</v>
      </c>
      <c r="C37" s="73">
        <v>30204</v>
      </c>
      <c r="D37" s="144">
        <f>C37/B37</f>
        <v>0.54592777356035138</v>
      </c>
      <c r="E37" s="137"/>
      <c r="F37" s="137"/>
      <c r="G37" s="70"/>
    </row>
    <row r="38" spans="1:14" hidden="1" x14ac:dyDescent="0.2">
      <c r="A38" s="70" t="s">
        <v>349</v>
      </c>
      <c r="B38" s="73">
        <v>53535</v>
      </c>
      <c r="C38" s="73">
        <v>29004</v>
      </c>
      <c r="D38" s="144">
        <v>0.54177640800000004</v>
      </c>
      <c r="E38" s="137"/>
      <c r="F38" s="137"/>
      <c r="G38" s="73"/>
    </row>
    <row r="39" spans="1:14" hidden="1" x14ac:dyDescent="0.2">
      <c r="A39" s="70" t="s">
        <v>350</v>
      </c>
      <c r="B39" s="73">
        <v>49074</v>
      </c>
      <c r="C39" s="73">
        <v>27949</v>
      </c>
      <c r="D39" s="144">
        <f t="shared" ref="D39:D46" si="0">C39/B39</f>
        <v>0.56952765211721079</v>
      </c>
      <c r="E39" s="137"/>
      <c r="F39" s="137"/>
      <c r="G39" s="73"/>
      <c r="L39" s="138"/>
      <c r="M39" s="138"/>
      <c r="N39" s="138"/>
    </row>
    <row r="40" spans="1:14" hidden="1" x14ac:dyDescent="0.2">
      <c r="A40" s="70" t="s">
        <v>352</v>
      </c>
      <c r="B40" s="73">
        <v>49165</v>
      </c>
      <c r="C40" s="73">
        <v>26699</v>
      </c>
      <c r="D40" s="144">
        <f t="shared" si="0"/>
        <v>0.54304891691243773</v>
      </c>
      <c r="E40" s="137"/>
      <c r="F40" s="137"/>
      <c r="G40" s="70"/>
      <c r="L40" s="138"/>
      <c r="M40" s="138"/>
      <c r="N40" s="138"/>
    </row>
    <row r="41" spans="1:14" hidden="1" x14ac:dyDescent="0.2">
      <c r="A41" s="70" t="s">
        <v>355</v>
      </c>
      <c r="B41" s="73">
        <v>47536</v>
      </c>
      <c r="C41" s="73">
        <v>26351</v>
      </c>
      <c r="D41" s="144">
        <f t="shared" si="0"/>
        <v>0.55433776506226862</v>
      </c>
      <c r="E41" s="137"/>
      <c r="F41" s="137"/>
      <c r="G41" s="70"/>
      <c r="L41" s="138"/>
      <c r="M41" s="138"/>
      <c r="N41" s="138"/>
    </row>
    <row r="42" spans="1:14" hidden="1" x14ac:dyDescent="0.2">
      <c r="A42" s="70" t="s">
        <v>356</v>
      </c>
      <c r="B42" s="73">
        <v>46017</v>
      </c>
      <c r="C42" s="73">
        <v>25480</v>
      </c>
      <c r="D42" s="144">
        <f t="shared" si="0"/>
        <v>0.55370841210856858</v>
      </c>
      <c r="E42" s="137"/>
      <c r="F42" s="137"/>
      <c r="G42" s="70"/>
      <c r="L42" s="138"/>
      <c r="M42" s="138"/>
      <c r="N42" s="138"/>
    </row>
    <row r="43" spans="1:14" hidden="1" x14ac:dyDescent="0.2">
      <c r="A43" s="70" t="s">
        <v>357</v>
      </c>
      <c r="B43" s="73">
        <v>41721</v>
      </c>
      <c r="C43" s="73">
        <v>24188</v>
      </c>
      <c r="D43" s="144">
        <f t="shared" si="0"/>
        <v>0.57975599817837542</v>
      </c>
      <c r="E43" s="137"/>
      <c r="F43" s="137"/>
      <c r="G43" s="70"/>
      <c r="L43" s="138"/>
      <c r="M43" s="138"/>
      <c r="N43" s="138"/>
    </row>
    <row r="44" spans="1:14" x14ac:dyDescent="0.2">
      <c r="A44" s="70" t="s">
        <v>358</v>
      </c>
      <c r="B44" s="73">
        <v>42349</v>
      </c>
      <c r="C44" s="73">
        <v>23115</v>
      </c>
      <c r="D44" s="144">
        <f t="shared" si="0"/>
        <v>0.54582162506788823</v>
      </c>
      <c r="E44" s="137"/>
      <c r="F44" s="137"/>
      <c r="G44" s="70"/>
      <c r="L44" s="138"/>
      <c r="M44" s="138"/>
      <c r="N44" s="138"/>
    </row>
    <row r="45" spans="1:14" x14ac:dyDescent="0.2">
      <c r="A45" s="70" t="s">
        <v>360</v>
      </c>
      <c r="B45" s="73">
        <v>42057</v>
      </c>
      <c r="C45" s="73">
        <v>23537</v>
      </c>
      <c r="D45" s="144">
        <f t="shared" si="0"/>
        <v>0.55964524336020161</v>
      </c>
      <c r="E45" s="137"/>
      <c r="F45" s="137"/>
      <c r="G45" s="70"/>
      <c r="L45" s="138"/>
      <c r="M45" s="138"/>
      <c r="N45" s="138"/>
    </row>
    <row r="46" spans="1:14" x14ac:dyDescent="0.2">
      <c r="A46" s="70" t="s">
        <v>361</v>
      </c>
      <c r="B46" s="73">
        <v>41824</v>
      </c>
      <c r="C46" s="73">
        <v>23572</v>
      </c>
      <c r="D46" s="144">
        <f t="shared" si="0"/>
        <v>0.56359984697781174</v>
      </c>
      <c r="E46" s="70"/>
      <c r="F46" s="70"/>
      <c r="G46" s="70"/>
      <c r="L46" s="138"/>
      <c r="M46" s="138"/>
      <c r="N46" s="138"/>
    </row>
    <row r="47" spans="1:14" x14ac:dyDescent="0.2">
      <c r="A47" s="70" t="s">
        <v>366</v>
      </c>
      <c r="B47" s="73">
        <v>38911</v>
      </c>
      <c r="C47" s="73">
        <v>22734</v>
      </c>
      <c r="D47" s="144">
        <f t="shared" ref="D47:D52" si="1">C47/B47</f>
        <v>0.58425637994397472</v>
      </c>
      <c r="E47" s="70"/>
      <c r="F47" s="70"/>
      <c r="G47" s="70"/>
    </row>
    <row r="48" spans="1:14" x14ac:dyDescent="0.2">
      <c r="A48" s="70" t="s">
        <v>367</v>
      </c>
      <c r="B48" s="73">
        <v>39934</v>
      </c>
      <c r="C48" s="73">
        <v>22590</v>
      </c>
      <c r="D48" s="144">
        <f t="shared" si="1"/>
        <v>0.56568337757299547</v>
      </c>
      <c r="E48" s="70"/>
      <c r="F48" s="70"/>
      <c r="G48" s="70"/>
    </row>
    <row r="49" spans="1:7" x14ac:dyDescent="0.2">
      <c r="A49" s="70" t="s">
        <v>368</v>
      </c>
      <c r="B49" s="73">
        <v>39455</v>
      </c>
      <c r="C49" s="73">
        <v>22949</v>
      </c>
      <c r="D49" s="144">
        <f t="shared" si="1"/>
        <v>0.5816499809910024</v>
      </c>
      <c r="E49" s="70"/>
      <c r="F49" s="70"/>
      <c r="G49" s="70"/>
    </row>
    <row r="50" spans="1:7" x14ac:dyDescent="0.2">
      <c r="A50" s="70" t="s">
        <v>369</v>
      </c>
      <c r="B50" s="73">
        <v>39554</v>
      </c>
      <c r="C50" s="73">
        <v>23796</v>
      </c>
      <c r="D50" s="144">
        <f t="shared" si="1"/>
        <v>0.60160792840167876</v>
      </c>
      <c r="E50" s="70"/>
      <c r="F50" s="70"/>
      <c r="G50" s="70"/>
    </row>
    <row r="51" spans="1:7" x14ac:dyDescent="0.2">
      <c r="A51" s="70" t="s">
        <v>374</v>
      </c>
      <c r="B51" s="73">
        <v>37053</v>
      </c>
      <c r="C51" s="73">
        <v>23759</v>
      </c>
      <c r="D51" s="144">
        <f t="shared" si="1"/>
        <v>0.6412166356300435</v>
      </c>
      <c r="E51" s="70"/>
      <c r="F51" s="70"/>
      <c r="G51" s="70"/>
    </row>
    <row r="52" spans="1:7" x14ac:dyDescent="0.2">
      <c r="A52" s="70" t="s">
        <v>375</v>
      </c>
      <c r="B52" s="73">
        <v>38562</v>
      </c>
      <c r="C52" s="73">
        <v>24145</v>
      </c>
      <c r="D52" s="144">
        <f t="shared" si="1"/>
        <v>0.62613453659042584</v>
      </c>
      <c r="E52" s="70"/>
      <c r="F52" s="70"/>
      <c r="G52" s="70"/>
    </row>
    <row r="53" spans="1:7" x14ac:dyDescent="0.2">
      <c r="A53" s="70" t="s">
        <v>377</v>
      </c>
      <c r="B53" s="73">
        <v>38917</v>
      </c>
      <c r="C53" s="73">
        <v>25080</v>
      </c>
      <c r="D53" s="144">
        <f>C53/B53</f>
        <v>0.6444484415551045</v>
      </c>
      <c r="E53" s="70"/>
      <c r="F53" s="70"/>
      <c r="G53" s="70"/>
    </row>
    <row r="54" spans="1:7" x14ac:dyDescent="0.2">
      <c r="A54" s="70" t="s">
        <v>380</v>
      </c>
      <c r="B54" s="73">
        <v>42501</v>
      </c>
      <c r="C54" s="73">
        <v>27580</v>
      </c>
      <c r="D54" s="144">
        <f>C54/B54</f>
        <v>0.6489259076257029</v>
      </c>
      <c r="E54" s="70"/>
      <c r="F54" s="70"/>
      <c r="G54" s="70"/>
    </row>
    <row r="55" spans="1:7" x14ac:dyDescent="0.2">
      <c r="A55" s="70" t="s">
        <v>386</v>
      </c>
      <c r="B55" s="73">
        <v>49417</v>
      </c>
      <c r="C55" s="73">
        <v>64039</v>
      </c>
      <c r="D55" s="144">
        <f t="shared" ref="D55:D56" si="2">C55/B55</f>
        <v>1.2958900783131311</v>
      </c>
      <c r="E55" s="70"/>
      <c r="F55" s="70"/>
      <c r="G55" s="70"/>
    </row>
    <row r="56" spans="1:7" x14ac:dyDescent="0.2">
      <c r="A56" s="70" t="s">
        <v>409</v>
      </c>
      <c r="B56" s="73">
        <v>47925</v>
      </c>
      <c r="C56" s="73">
        <v>35234</v>
      </c>
      <c r="D56" s="144">
        <f t="shared" si="2"/>
        <v>0.73519040166927496</v>
      </c>
      <c r="E56" s="70"/>
      <c r="F56" s="70"/>
      <c r="G56" s="70"/>
    </row>
    <row r="57" spans="1:7" x14ac:dyDescent="0.2">
      <c r="A57" s="70"/>
      <c r="B57" s="70"/>
      <c r="C57" s="70"/>
      <c r="D57" s="70"/>
      <c r="E57" s="70"/>
      <c r="F57" s="70"/>
      <c r="G57" s="70"/>
    </row>
    <row r="58" spans="1:7" x14ac:dyDescent="0.2">
      <c r="A58" s="70"/>
      <c r="B58" s="70"/>
      <c r="C58" s="70"/>
      <c r="D58" s="70"/>
      <c r="E58" s="70"/>
      <c r="F58" s="70"/>
      <c r="G58" s="70"/>
    </row>
    <row r="59" spans="1:7" x14ac:dyDescent="0.2">
      <c r="A59" s="70"/>
      <c r="B59" s="70"/>
      <c r="C59" s="70"/>
      <c r="D59" s="70"/>
      <c r="E59" s="70"/>
      <c r="F59" s="70"/>
      <c r="G59" s="70"/>
    </row>
  </sheetData>
  <phoneticPr fontId="12" type="noConversion"/>
  <hyperlinks>
    <hyperlink ref="A1" location="Índex!A1" display="TORNAR A L'ÍNDEX" xr:uid="{00000000-0004-0000-2200-000000000000}"/>
    <hyperlink ref="C1" location="GràficA8!A1" display="TAULA ANTERIOR" xr:uid="{00000000-0004-0000-2200-000001000000}"/>
    <hyperlink ref="E1" location="TaulaA9!A1" display="TAULA SEGÜENT" xr:uid="{00000000-0004-0000-22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2"/>
  <dimension ref="A1:I29"/>
  <sheetViews>
    <sheetView zoomScaleNormal="100" workbookViewId="0">
      <selection activeCell="A3" sqref="A3"/>
    </sheetView>
  </sheetViews>
  <sheetFormatPr baseColWidth="10" defaultColWidth="12.83203125" defaultRowHeight="12.75" x14ac:dyDescent="0.2"/>
  <cols>
    <col min="1" max="1" width="28.6640625" style="19" customWidth="1"/>
    <col min="2" max="8" width="12.83203125" style="19"/>
    <col min="9" max="9" width="12.83203125" style="113"/>
    <col min="10" max="16384" width="12.83203125" style="19"/>
  </cols>
  <sheetData>
    <row r="1" spans="1:9" x14ac:dyDescent="0.2">
      <c r="A1" s="21" t="s">
        <v>34</v>
      </c>
      <c r="C1" s="21" t="s">
        <v>87</v>
      </c>
      <c r="F1" s="21" t="s">
        <v>47</v>
      </c>
    </row>
    <row r="2" spans="1:9" x14ac:dyDescent="0.2">
      <c r="A2" s="21"/>
    </row>
    <row r="3" spans="1:9" x14ac:dyDescent="0.2">
      <c r="A3" s="15" t="s">
        <v>448</v>
      </c>
      <c r="B3" s="15"/>
      <c r="C3" s="15"/>
      <c r="D3" s="15"/>
      <c r="E3" s="15"/>
      <c r="F3" s="15"/>
      <c r="G3" s="15"/>
    </row>
    <row r="4" spans="1:9" x14ac:dyDescent="0.2">
      <c r="A4" s="21"/>
    </row>
    <row r="5" spans="1:9" x14ac:dyDescent="0.2">
      <c r="A5" s="23" t="str">
        <f>Índex!B64</f>
        <v>Taula A9</v>
      </c>
      <c r="B5" s="23" t="str">
        <f>Índex!A8</f>
        <v>3r trimestre 2020</v>
      </c>
    </row>
    <row r="6" spans="1:9" ht="13.5" thickBot="1" x14ac:dyDescent="0.25">
      <c r="A6" s="44" t="str">
        <f>Índex!C64</f>
        <v>Posicionament comarcal en el context de l'àmbit territorial metropolità i Catalunya. Atur registrat</v>
      </c>
      <c r="B6" s="40"/>
      <c r="C6" s="40"/>
      <c r="D6" s="40"/>
      <c r="E6" s="40"/>
      <c r="F6" s="40"/>
      <c r="I6" s="113" t="s">
        <v>46</v>
      </c>
    </row>
    <row r="7" spans="1:9" ht="12.75" customHeight="1" x14ac:dyDescent="0.2">
      <c r="A7" s="187" t="s">
        <v>1</v>
      </c>
      <c r="B7" s="177" t="s">
        <v>37</v>
      </c>
      <c r="C7" s="181" t="s">
        <v>301</v>
      </c>
      <c r="D7" s="181" t="s">
        <v>293</v>
      </c>
      <c r="E7" s="182" t="s">
        <v>39</v>
      </c>
      <c r="F7" s="182"/>
      <c r="G7" s="181" t="s">
        <v>344</v>
      </c>
      <c r="I7" s="113" t="s">
        <v>42</v>
      </c>
    </row>
    <row r="8" spans="1:9" x14ac:dyDescent="0.2">
      <c r="A8" s="185"/>
      <c r="B8" s="178"/>
      <c r="C8" s="194"/>
      <c r="D8" s="194"/>
      <c r="E8" s="84" t="s">
        <v>37</v>
      </c>
      <c r="F8" s="84" t="s">
        <v>38</v>
      </c>
      <c r="G8" s="194"/>
      <c r="I8" s="116" t="s">
        <v>43</v>
      </c>
    </row>
    <row r="9" spans="1:9" x14ac:dyDescent="0.2">
      <c r="A9" s="23" t="s">
        <v>35</v>
      </c>
      <c r="B9" s="27">
        <v>47925</v>
      </c>
      <c r="C9" s="93">
        <f t="shared" ref="C9:C14" si="0">B9/$B$15*100</f>
        <v>15.889461731014704</v>
      </c>
      <c r="D9" s="93">
        <f t="shared" ref="D9:D15" si="1">B9/$B$16*100</f>
        <v>10.02193638239987</v>
      </c>
      <c r="E9" s="92">
        <f t="shared" ref="E9:E16" si="2">B9-I9</f>
        <v>-1492</v>
      </c>
      <c r="F9" s="93">
        <f t="shared" ref="F9:F16" si="3">E9/I9*100</f>
        <v>-3.0192039176801506</v>
      </c>
      <c r="G9" s="93">
        <v>12.2</v>
      </c>
      <c r="I9" s="122">
        <v>49417</v>
      </c>
    </row>
    <row r="10" spans="1:9" x14ac:dyDescent="0.2">
      <c r="A10" s="19" t="s">
        <v>297</v>
      </c>
      <c r="B10" s="27">
        <v>138127</v>
      </c>
      <c r="C10" s="28">
        <f t="shared" si="0"/>
        <v>45.795799280539761</v>
      </c>
      <c r="D10" s="28">
        <f t="shared" si="1"/>
        <v>28.88471584124667</v>
      </c>
      <c r="E10" s="27">
        <f t="shared" si="2"/>
        <v>-2729</v>
      </c>
      <c r="F10" s="28">
        <f t="shared" si="3"/>
        <v>-1.9374396546827968</v>
      </c>
      <c r="G10" s="28">
        <v>12.424666011823165</v>
      </c>
      <c r="I10" s="122">
        <v>140856</v>
      </c>
    </row>
    <row r="11" spans="1:9" x14ac:dyDescent="0.2">
      <c r="A11" s="19" t="s">
        <v>294</v>
      </c>
      <c r="B11" s="27">
        <v>29681</v>
      </c>
      <c r="C11" s="28">
        <f t="shared" si="0"/>
        <v>9.840690947068282</v>
      </c>
      <c r="D11" s="28">
        <f t="shared" si="1"/>
        <v>6.2068042517686077</v>
      </c>
      <c r="E11" s="27">
        <f t="shared" si="2"/>
        <v>64</v>
      </c>
      <c r="F11" s="28">
        <f t="shared" si="3"/>
        <v>0.21609210926157274</v>
      </c>
      <c r="G11" s="145">
        <v>14.364183669518757</v>
      </c>
      <c r="I11" s="122">
        <v>29617</v>
      </c>
    </row>
    <row r="12" spans="1:9" x14ac:dyDescent="0.2">
      <c r="A12" s="19" t="s">
        <v>296</v>
      </c>
      <c r="B12" s="27">
        <v>60103</v>
      </c>
      <c r="C12" s="28">
        <f t="shared" si="0"/>
        <v>19.927059330603583</v>
      </c>
      <c r="D12" s="28">
        <f t="shared" si="1"/>
        <v>12.568564264817514</v>
      </c>
      <c r="E12" s="27">
        <f t="shared" si="2"/>
        <v>-1884</v>
      </c>
      <c r="F12" s="28">
        <f t="shared" si="3"/>
        <v>-3.0393469598464193</v>
      </c>
      <c r="G12" s="28">
        <v>13.31170197450748</v>
      </c>
      <c r="I12" s="122">
        <v>61987</v>
      </c>
    </row>
    <row r="13" spans="1:9" x14ac:dyDescent="0.2">
      <c r="A13" s="34" t="s">
        <v>295</v>
      </c>
      <c r="B13" s="35">
        <v>25779</v>
      </c>
      <c r="C13" s="36">
        <f t="shared" si="0"/>
        <v>8.5469887107736682</v>
      </c>
      <c r="D13" s="36">
        <f t="shared" si="1"/>
        <v>5.3908293792777515</v>
      </c>
      <c r="E13" s="35">
        <f t="shared" si="2"/>
        <v>-916</v>
      </c>
      <c r="F13" s="36">
        <f t="shared" si="3"/>
        <v>-3.4313541861771863</v>
      </c>
      <c r="G13" s="36">
        <v>13.022919813489198</v>
      </c>
      <c r="I13" s="122">
        <v>26695</v>
      </c>
    </row>
    <row r="14" spans="1:9" ht="13.5" x14ac:dyDescent="0.25">
      <c r="A14" s="29" t="s">
        <v>363</v>
      </c>
      <c r="B14" s="27">
        <v>196318</v>
      </c>
      <c r="C14" s="28">
        <f t="shared" si="0"/>
        <v>65.08893788438904</v>
      </c>
      <c r="D14" s="28">
        <f>B14/$B$16*100</f>
        <v>41.05344823620193</v>
      </c>
      <c r="E14" s="27">
        <f>B14-I14</f>
        <v>-4002</v>
      </c>
      <c r="F14" s="28">
        <f>E14/I14*100</f>
        <v>-1.997803514376997</v>
      </c>
      <c r="G14" s="28">
        <v>12.303563695343311</v>
      </c>
      <c r="I14" s="122">
        <v>200320</v>
      </c>
    </row>
    <row r="15" spans="1:9" x14ac:dyDescent="0.2">
      <c r="A15" s="19" t="s">
        <v>299</v>
      </c>
      <c r="B15" s="27">
        <v>301615</v>
      </c>
      <c r="C15" s="28">
        <f>SUM(C9:C13)</f>
        <v>100</v>
      </c>
      <c r="D15" s="28">
        <f t="shared" si="1"/>
        <v>63.072850119510413</v>
      </c>
      <c r="E15" s="27">
        <f>B15-I15</f>
        <v>-6957</v>
      </c>
      <c r="F15" s="28">
        <f t="shared" si="3"/>
        <v>-2.2545791581867443</v>
      </c>
      <c r="G15" s="28">
        <v>12.771681137131225</v>
      </c>
      <c r="I15" s="122">
        <v>308572</v>
      </c>
    </row>
    <row r="16" spans="1:9" x14ac:dyDescent="0.2">
      <c r="A16" s="34" t="s">
        <v>36</v>
      </c>
      <c r="B16" s="35">
        <v>478201</v>
      </c>
      <c r="C16" s="36" t="s">
        <v>244</v>
      </c>
      <c r="D16" s="36">
        <v>100</v>
      </c>
      <c r="E16" s="35">
        <f t="shared" si="2"/>
        <v>-6818</v>
      </c>
      <c r="F16" s="36">
        <f t="shared" si="3"/>
        <v>-1.4057181265063843</v>
      </c>
      <c r="G16" s="36">
        <v>13.120000000000005</v>
      </c>
      <c r="I16" s="122">
        <v>485019</v>
      </c>
    </row>
    <row r="17" spans="1:7" x14ac:dyDescent="0.2">
      <c r="A17" s="43" t="s">
        <v>364</v>
      </c>
      <c r="B17" s="31"/>
      <c r="C17" s="58"/>
      <c r="D17" s="58"/>
      <c r="E17" s="31"/>
      <c r="F17" s="58"/>
      <c r="G17" s="58"/>
    </row>
    <row r="23" spans="1:7" x14ac:dyDescent="0.2">
      <c r="B23" s="31"/>
    </row>
    <row r="25" spans="1:7" x14ac:dyDescent="0.2">
      <c r="B25" s="31"/>
      <c r="C25" s="31"/>
    </row>
    <row r="28" spans="1:7" x14ac:dyDescent="0.2">
      <c r="B28" s="31"/>
    </row>
    <row r="29" spans="1:7" x14ac:dyDescent="0.2">
      <c r="B29" s="31"/>
    </row>
  </sheetData>
  <mergeCells count="6">
    <mergeCell ref="G7:G8"/>
    <mergeCell ref="D7:D8"/>
    <mergeCell ref="B7:B8"/>
    <mergeCell ref="A7:A8"/>
    <mergeCell ref="E7:F7"/>
    <mergeCell ref="C7:C8"/>
  </mergeCells>
  <phoneticPr fontId="2" type="noConversion"/>
  <conditionalFormatting sqref="G9:G16">
    <cfRule type="colorScale" priority="3">
      <colorScale>
        <cfvo type="min"/>
        <cfvo type="max"/>
        <color theme="5" tint="0.79998168889431442"/>
        <color rgb="FFC00000"/>
      </colorScale>
    </cfRule>
  </conditionalFormatting>
  <conditionalFormatting sqref="C9:C13">
    <cfRule type="dataBar" priority="2">
      <dataBar>
        <cfvo type="min"/>
        <cfvo type="max"/>
        <color rgb="FF638EC6"/>
      </dataBar>
      <extLst>
        <ext xmlns:x14="http://schemas.microsoft.com/office/spreadsheetml/2009/9/main" uri="{B025F937-C7B1-47D3-B67F-A62EFF666E3E}">
          <x14:id>{344233A4-23F8-42D0-9C32-50ED7C07F4E3}</x14:id>
        </ext>
      </extLst>
    </cfRule>
  </conditionalFormatting>
  <hyperlinks>
    <hyperlink ref="A1" location="Índex!A1" display="TORNAR A L'ÍNDEX" xr:uid="{00000000-0004-0000-2300-000000000000}"/>
    <hyperlink ref="C1" location="GràficA9!A1" display="TAULA ANTERIOR" xr:uid="{00000000-0004-0000-2300-000001000000}"/>
    <hyperlink ref="F1" location="TaulaC1!A1" display="TAULA SEGÜENT" xr:uid="{00000000-0004-0000-2300-000002000000}"/>
  </hyperlinks>
  <pageMargins left="0.75" right="0.75" top="1" bottom="1" header="0" footer="0"/>
  <pageSetup paperSize="9" scale="94" orientation="portrait" verticalDpi="0" r:id="rId1"/>
  <headerFooter alignWithMargins="0"/>
  <extLst>
    <ext xmlns:x14="http://schemas.microsoft.com/office/spreadsheetml/2009/9/main" uri="{78C0D931-6437-407d-A8EE-F0AAD7539E65}">
      <x14:conditionalFormattings>
        <x14:conditionalFormatting xmlns:xm="http://schemas.microsoft.com/office/excel/2006/main">
          <x14:cfRule type="dataBar" id="{344233A4-23F8-42D0-9C32-50ED7C07F4E3}">
            <x14:dataBar minLength="0" maxLength="100">
              <x14:cfvo type="autoMin"/>
              <x14:cfvo type="autoMax"/>
              <x14:negativeFillColor rgb="FFFF0000"/>
              <x14:axisColor rgb="FF000000"/>
            </x14:dataBar>
          </x14:cfRule>
          <xm:sqref>C9:C13</xm:sqref>
        </x14:conditionalFormatting>
      </x14:conditionalFormatting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3"/>
  <dimension ref="A1:R53"/>
  <sheetViews>
    <sheetView zoomScaleNormal="100" workbookViewId="0">
      <selection activeCell="A3" sqref="A3"/>
    </sheetView>
  </sheetViews>
  <sheetFormatPr baseColWidth="10" defaultColWidth="12.83203125" defaultRowHeight="12.75" x14ac:dyDescent="0.2"/>
  <cols>
    <col min="1" max="1" width="27.83203125" style="19" customWidth="1"/>
    <col min="2" max="7" width="12.83203125" style="19" customWidth="1"/>
    <col min="8" max="8" width="12.83203125" style="113" customWidth="1"/>
    <col min="9" max="9" width="12.83203125" style="113"/>
    <col min="10" max="13" width="12.83203125" style="19"/>
    <col min="14" max="15" width="12.83203125" style="19" customWidth="1"/>
    <col min="16" max="16384" width="12.83203125" style="19"/>
  </cols>
  <sheetData>
    <row r="1" spans="1:18" x14ac:dyDescent="0.2">
      <c r="A1" s="21" t="s">
        <v>34</v>
      </c>
      <c r="C1" s="21" t="s">
        <v>87</v>
      </c>
      <c r="E1" s="21" t="s">
        <v>47</v>
      </c>
    </row>
    <row r="2" spans="1:18" x14ac:dyDescent="0.2">
      <c r="A2" s="21"/>
    </row>
    <row r="3" spans="1:18" x14ac:dyDescent="0.2">
      <c r="A3" s="15" t="s">
        <v>403</v>
      </c>
      <c r="B3" s="15"/>
      <c r="C3" s="15"/>
      <c r="D3" s="15"/>
      <c r="E3" s="15"/>
      <c r="F3" s="15"/>
    </row>
    <row r="4" spans="1:18" x14ac:dyDescent="0.2">
      <c r="A4" s="21"/>
    </row>
    <row r="5" spans="1:18" x14ac:dyDescent="0.2">
      <c r="A5" s="23" t="str">
        <f>Índex!B68</f>
        <v>Taula C1</v>
      </c>
      <c r="B5" s="23" t="str">
        <f>Índex!A8</f>
        <v>3r trimestre 2020</v>
      </c>
    </row>
    <row r="6" spans="1:18" ht="13.5" thickBot="1" x14ac:dyDescent="0.25">
      <c r="A6" s="44" t="str">
        <f>Índex!C68</f>
        <v>Contractació registrada per municipis i àmbits territorials</v>
      </c>
      <c r="B6" s="40"/>
      <c r="C6" s="40"/>
      <c r="D6" s="40"/>
      <c r="E6" s="40"/>
      <c r="F6" s="40"/>
      <c r="H6" s="113" t="s">
        <v>46</v>
      </c>
      <c r="J6" s="83"/>
      <c r="K6" s="83"/>
      <c r="L6" s="83"/>
      <c r="M6" s="83"/>
      <c r="N6" s="83"/>
    </row>
    <row r="7" spans="1:18" x14ac:dyDescent="0.2">
      <c r="A7" s="179"/>
      <c r="B7" s="177" t="s">
        <v>37</v>
      </c>
      <c r="C7" s="182" t="s">
        <v>39</v>
      </c>
      <c r="D7" s="182"/>
      <c r="E7" s="182" t="s">
        <v>40</v>
      </c>
      <c r="F7" s="182"/>
      <c r="G7" s="49"/>
      <c r="H7" s="114" t="s">
        <v>42</v>
      </c>
      <c r="I7" s="114" t="s">
        <v>44</v>
      </c>
      <c r="J7" s="83"/>
      <c r="K7" s="83"/>
      <c r="L7" s="83"/>
      <c r="M7" s="83"/>
      <c r="N7" s="83"/>
    </row>
    <row r="8" spans="1:18" x14ac:dyDescent="0.2">
      <c r="A8" s="180"/>
      <c r="B8" s="178"/>
      <c r="C8" s="84" t="s">
        <v>37</v>
      </c>
      <c r="D8" s="84" t="s">
        <v>38</v>
      </c>
      <c r="E8" s="84" t="s">
        <v>37</v>
      </c>
      <c r="F8" s="84" t="s">
        <v>38</v>
      </c>
      <c r="G8" s="49"/>
      <c r="H8" s="130" t="s">
        <v>43</v>
      </c>
      <c r="I8" s="130" t="s">
        <v>45</v>
      </c>
      <c r="J8" s="83"/>
      <c r="K8" s="83"/>
      <c r="L8" s="83"/>
      <c r="M8" s="83"/>
      <c r="N8" s="83"/>
      <c r="O8" s="146"/>
      <c r="P8" s="146"/>
      <c r="Q8" s="146"/>
      <c r="R8" s="146"/>
    </row>
    <row r="9" spans="1:18" x14ac:dyDescent="0.2">
      <c r="A9" s="19" t="s">
        <v>49</v>
      </c>
      <c r="B9" s="27">
        <v>2147</v>
      </c>
      <c r="C9" s="27">
        <f t="shared" ref="C9:C42" si="0">B9-H9</f>
        <v>762</v>
      </c>
      <c r="D9" s="28">
        <f>C9/H9*100</f>
        <v>55.018050541516253</v>
      </c>
      <c r="E9" s="27">
        <f t="shared" ref="E9:E42" si="1">B9-I9</f>
        <v>-308</v>
      </c>
      <c r="F9" s="28">
        <f t="shared" ref="F9:F42" si="2">E9/I9*100</f>
        <v>-12.545824847250508</v>
      </c>
      <c r="G9" s="49"/>
      <c r="H9" s="117">
        <v>1385</v>
      </c>
      <c r="I9" s="117">
        <v>2455</v>
      </c>
      <c r="J9" s="83"/>
      <c r="K9" s="83"/>
      <c r="L9" s="83"/>
      <c r="M9" s="83"/>
      <c r="N9" s="83"/>
      <c r="O9" s="146"/>
      <c r="P9" s="146"/>
      <c r="Q9" s="146"/>
      <c r="R9" s="146"/>
    </row>
    <row r="10" spans="1:18" x14ac:dyDescent="0.2">
      <c r="A10" s="19" t="s">
        <v>50</v>
      </c>
      <c r="B10" s="27">
        <v>137</v>
      </c>
      <c r="C10" s="27">
        <f t="shared" si="0"/>
        <v>55</v>
      </c>
      <c r="D10" s="28">
        <f t="shared" ref="D10:D37" si="3">C10/H10*100</f>
        <v>67.073170731707322</v>
      </c>
      <c r="E10" s="27">
        <f t="shared" si="1"/>
        <v>-75</v>
      </c>
      <c r="F10" s="28">
        <f t="shared" si="2"/>
        <v>-35.377358490566039</v>
      </c>
      <c r="G10" s="49"/>
      <c r="H10" s="117">
        <v>82</v>
      </c>
      <c r="I10" s="117">
        <v>212</v>
      </c>
      <c r="J10" s="83"/>
      <c r="K10" s="83"/>
      <c r="L10" s="147"/>
      <c r="M10" s="147"/>
      <c r="N10" s="147"/>
      <c r="O10" s="146"/>
      <c r="P10" s="148"/>
      <c r="Q10" s="146"/>
      <c r="R10" s="146"/>
    </row>
    <row r="11" spans="1:18" x14ac:dyDescent="0.2">
      <c r="A11" s="19" t="s">
        <v>51</v>
      </c>
      <c r="B11" s="27">
        <v>2596</v>
      </c>
      <c r="C11" s="27">
        <f t="shared" si="0"/>
        <v>730</v>
      </c>
      <c r="D11" s="28">
        <f t="shared" si="3"/>
        <v>39.121114683815648</v>
      </c>
      <c r="E11" s="27">
        <f t="shared" si="1"/>
        <v>-902</v>
      </c>
      <c r="F11" s="28">
        <f t="shared" si="2"/>
        <v>-25.786163522012579</v>
      </c>
      <c r="G11" s="49"/>
      <c r="H11" s="117">
        <v>1866</v>
      </c>
      <c r="I11" s="117">
        <v>3498</v>
      </c>
      <c r="J11" s="83"/>
      <c r="K11" s="83"/>
      <c r="L11" s="149"/>
      <c r="M11" s="147"/>
      <c r="N11" s="147"/>
      <c r="O11" s="146"/>
      <c r="P11" s="146"/>
      <c r="Q11" s="146"/>
      <c r="R11" s="146"/>
    </row>
    <row r="12" spans="1:18" x14ac:dyDescent="0.2">
      <c r="A12" s="19" t="s">
        <v>52</v>
      </c>
      <c r="B12" s="27">
        <v>104</v>
      </c>
      <c r="C12" s="27">
        <f t="shared" si="0"/>
        <v>40</v>
      </c>
      <c r="D12" s="28">
        <f t="shared" si="3"/>
        <v>62.5</v>
      </c>
      <c r="E12" s="27">
        <f t="shared" si="1"/>
        <v>-101</v>
      </c>
      <c r="F12" s="28">
        <f t="shared" si="2"/>
        <v>-49.268292682926827</v>
      </c>
      <c r="G12" s="49"/>
      <c r="H12" s="117">
        <v>64</v>
      </c>
      <c r="I12" s="117">
        <v>205</v>
      </c>
      <c r="J12" s="83"/>
      <c r="K12" s="83"/>
      <c r="L12" s="149"/>
      <c r="M12" s="147"/>
      <c r="N12" s="147"/>
      <c r="O12" s="146"/>
      <c r="P12" s="146"/>
      <c r="Q12" s="146"/>
      <c r="R12" s="146"/>
    </row>
    <row r="13" spans="1:18" x14ac:dyDescent="0.2">
      <c r="A13" s="19" t="s">
        <v>53</v>
      </c>
      <c r="B13" s="27">
        <v>315</v>
      </c>
      <c r="C13" s="27">
        <f t="shared" si="0"/>
        <v>113</v>
      </c>
      <c r="D13" s="28">
        <f t="shared" si="3"/>
        <v>55.940594059405946</v>
      </c>
      <c r="E13" s="27">
        <f t="shared" si="1"/>
        <v>-137</v>
      </c>
      <c r="F13" s="28">
        <f t="shared" si="2"/>
        <v>-30.309734513274339</v>
      </c>
      <c r="G13" s="49"/>
      <c r="H13" s="117">
        <v>202</v>
      </c>
      <c r="I13" s="117">
        <v>452</v>
      </c>
      <c r="J13" s="83"/>
      <c r="K13" s="83"/>
      <c r="L13" s="149"/>
      <c r="M13" s="147"/>
      <c r="N13" s="147"/>
      <c r="O13" s="146"/>
      <c r="P13" s="146"/>
      <c r="Q13" s="146"/>
      <c r="R13" s="146"/>
    </row>
    <row r="14" spans="1:18" x14ac:dyDescent="0.2">
      <c r="A14" s="19" t="s">
        <v>54</v>
      </c>
      <c r="B14" s="27">
        <v>203</v>
      </c>
      <c r="C14" s="27">
        <f t="shared" si="0"/>
        <v>138</v>
      </c>
      <c r="D14" s="28">
        <f t="shared" si="3"/>
        <v>212.30769230769232</v>
      </c>
      <c r="E14" s="27">
        <f t="shared" si="1"/>
        <v>-21</v>
      </c>
      <c r="F14" s="28">
        <f t="shared" si="2"/>
        <v>-9.375</v>
      </c>
      <c r="G14" s="49"/>
      <c r="H14" s="117">
        <v>65</v>
      </c>
      <c r="I14" s="117">
        <v>224</v>
      </c>
      <c r="J14" s="83"/>
      <c r="K14" s="83"/>
      <c r="L14" s="149"/>
      <c r="M14" s="147"/>
      <c r="N14" s="147"/>
      <c r="O14" s="113" t="s">
        <v>49</v>
      </c>
      <c r="P14" s="146"/>
      <c r="Q14" s="146"/>
      <c r="R14" s="146"/>
    </row>
    <row r="15" spans="1:18" x14ac:dyDescent="0.2">
      <c r="A15" s="19" t="s">
        <v>55</v>
      </c>
      <c r="B15" s="27">
        <v>268</v>
      </c>
      <c r="C15" s="27">
        <f t="shared" si="0"/>
        <v>113</v>
      </c>
      <c r="D15" s="28">
        <f t="shared" si="3"/>
        <v>72.903225806451616</v>
      </c>
      <c r="E15" s="27">
        <f t="shared" si="1"/>
        <v>-31</v>
      </c>
      <c r="F15" s="28">
        <f t="shared" si="2"/>
        <v>-10.367892976588628</v>
      </c>
      <c r="G15" s="49"/>
      <c r="H15" s="117">
        <v>155</v>
      </c>
      <c r="I15" s="117">
        <v>299</v>
      </c>
      <c r="J15" s="83"/>
      <c r="K15" s="83"/>
      <c r="L15" s="149"/>
      <c r="M15" s="147"/>
      <c r="N15" s="147"/>
      <c r="O15" s="113" t="s">
        <v>52</v>
      </c>
      <c r="P15" s="146"/>
      <c r="Q15" s="146"/>
      <c r="R15" s="146"/>
    </row>
    <row r="16" spans="1:18" x14ac:dyDescent="0.2">
      <c r="A16" s="19" t="s">
        <v>56</v>
      </c>
      <c r="B16" s="27">
        <v>5591</v>
      </c>
      <c r="C16" s="27">
        <f t="shared" si="0"/>
        <v>2662</v>
      </c>
      <c r="D16" s="28">
        <f t="shared" si="3"/>
        <v>90.884260839877101</v>
      </c>
      <c r="E16" s="27">
        <f t="shared" si="1"/>
        <v>-2188</v>
      </c>
      <c r="F16" s="28">
        <f t="shared" si="2"/>
        <v>-28.127008612932254</v>
      </c>
      <c r="G16" s="49"/>
      <c r="H16" s="117">
        <v>2929</v>
      </c>
      <c r="I16" s="117">
        <v>7779</v>
      </c>
      <c r="J16" s="83"/>
      <c r="K16" s="147"/>
      <c r="L16" s="149"/>
      <c r="M16" s="147"/>
      <c r="N16" s="147"/>
      <c r="O16" s="113" t="s">
        <v>54</v>
      </c>
      <c r="P16" s="146"/>
      <c r="Q16" s="146"/>
      <c r="R16" s="146"/>
    </row>
    <row r="17" spans="1:18" x14ac:dyDescent="0.2">
      <c r="A17" s="19" t="s">
        <v>57</v>
      </c>
      <c r="B17" s="27">
        <v>1005</v>
      </c>
      <c r="C17" s="27">
        <f t="shared" si="0"/>
        <v>492</v>
      </c>
      <c r="D17" s="28">
        <f t="shared" si="3"/>
        <v>95.906432748538009</v>
      </c>
      <c r="E17" s="27">
        <f t="shared" si="1"/>
        <v>-241</v>
      </c>
      <c r="F17" s="28">
        <f t="shared" si="2"/>
        <v>-19.341894060995184</v>
      </c>
      <c r="G17" s="49"/>
      <c r="H17" s="117">
        <v>513</v>
      </c>
      <c r="I17" s="117">
        <v>1246</v>
      </c>
      <c r="J17" s="83"/>
      <c r="K17" s="147"/>
      <c r="L17" s="149"/>
      <c r="M17" s="147"/>
      <c r="N17" s="147"/>
      <c r="O17" s="113" t="s">
        <v>57</v>
      </c>
      <c r="P17" s="146"/>
      <c r="Q17" s="146"/>
      <c r="R17" s="146"/>
    </row>
    <row r="18" spans="1:18" x14ac:dyDescent="0.2">
      <c r="A18" s="19" t="s">
        <v>58</v>
      </c>
      <c r="B18" s="27">
        <v>2647</v>
      </c>
      <c r="C18" s="27">
        <f t="shared" si="0"/>
        <v>897</v>
      </c>
      <c r="D18" s="28">
        <f t="shared" si="3"/>
        <v>51.25714285714286</v>
      </c>
      <c r="E18" s="27">
        <f t="shared" si="1"/>
        <v>-1568</v>
      </c>
      <c r="F18" s="28">
        <f t="shared" si="2"/>
        <v>-37.200474495848162</v>
      </c>
      <c r="G18" s="49"/>
      <c r="H18" s="117">
        <v>1750</v>
      </c>
      <c r="I18" s="117">
        <v>4215</v>
      </c>
      <c r="J18" s="83"/>
      <c r="K18" s="147"/>
      <c r="L18" s="149"/>
      <c r="M18" s="147"/>
      <c r="N18" s="147"/>
      <c r="O18" s="113" t="s">
        <v>60</v>
      </c>
      <c r="P18" s="146"/>
      <c r="Q18" s="146"/>
      <c r="R18" s="146"/>
    </row>
    <row r="19" spans="1:18" x14ac:dyDescent="0.2">
      <c r="A19" s="19" t="s">
        <v>59</v>
      </c>
      <c r="B19" s="27">
        <v>3299</v>
      </c>
      <c r="C19" s="27">
        <f t="shared" si="0"/>
        <v>1059</v>
      </c>
      <c r="D19" s="28">
        <f t="shared" si="3"/>
        <v>47.276785714285715</v>
      </c>
      <c r="E19" s="27">
        <f t="shared" si="1"/>
        <v>-794</v>
      </c>
      <c r="F19" s="28">
        <f t="shared" si="2"/>
        <v>-19.398973857806009</v>
      </c>
      <c r="G19" s="49"/>
      <c r="H19" s="117">
        <v>2240</v>
      </c>
      <c r="I19" s="117">
        <v>4093</v>
      </c>
      <c r="J19" s="83"/>
      <c r="K19" s="147"/>
      <c r="L19" s="149"/>
      <c r="M19" s="147"/>
      <c r="N19" s="147"/>
      <c r="O19" s="113" t="s">
        <v>62</v>
      </c>
      <c r="P19" s="146"/>
      <c r="Q19" s="146"/>
      <c r="R19" s="146"/>
    </row>
    <row r="20" spans="1:18" x14ac:dyDescent="0.2">
      <c r="A20" s="19" t="s">
        <v>60</v>
      </c>
      <c r="B20" s="27">
        <v>6342</v>
      </c>
      <c r="C20" s="27">
        <f t="shared" si="0"/>
        <v>3866</v>
      </c>
      <c r="D20" s="28">
        <f t="shared" si="3"/>
        <v>156.13893376413571</v>
      </c>
      <c r="E20" s="27">
        <f t="shared" si="1"/>
        <v>-3055</v>
      </c>
      <c r="F20" s="28">
        <f t="shared" si="2"/>
        <v>-32.51037565180377</v>
      </c>
      <c r="G20" s="49"/>
      <c r="H20" s="117">
        <v>2476</v>
      </c>
      <c r="I20" s="117">
        <v>9397</v>
      </c>
      <c r="J20" s="83"/>
      <c r="K20" s="147"/>
      <c r="L20" s="149"/>
      <c r="M20" s="147"/>
      <c r="N20" s="147"/>
      <c r="O20" s="113" t="s">
        <v>67</v>
      </c>
      <c r="P20" s="146"/>
      <c r="Q20" s="146"/>
      <c r="R20" s="146"/>
    </row>
    <row r="21" spans="1:18" x14ac:dyDescent="0.2">
      <c r="A21" s="19" t="s">
        <v>61</v>
      </c>
      <c r="B21" s="27">
        <v>1386</v>
      </c>
      <c r="C21" s="27">
        <f t="shared" si="0"/>
        <v>485</v>
      </c>
      <c r="D21" s="28">
        <f t="shared" si="3"/>
        <v>53.829078801331853</v>
      </c>
      <c r="E21" s="27">
        <f t="shared" si="1"/>
        <v>-326</v>
      </c>
      <c r="F21" s="28">
        <f t="shared" si="2"/>
        <v>-19.042056074766357</v>
      </c>
      <c r="G21" s="49"/>
      <c r="H21" s="117">
        <v>901</v>
      </c>
      <c r="I21" s="117">
        <v>1712</v>
      </c>
      <c r="J21" s="83"/>
      <c r="K21" s="147"/>
      <c r="L21" s="149"/>
      <c r="M21" s="147"/>
      <c r="N21" s="147"/>
      <c r="O21" s="113" t="s">
        <v>70</v>
      </c>
      <c r="P21" s="148"/>
      <c r="Q21" s="146"/>
      <c r="R21" s="146"/>
    </row>
    <row r="22" spans="1:18" x14ac:dyDescent="0.2">
      <c r="A22" s="19" t="s">
        <v>62</v>
      </c>
      <c r="B22" s="27">
        <v>786</v>
      </c>
      <c r="C22" s="27">
        <f t="shared" si="0"/>
        <v>367</v>
      </c>
      <c r="D22" s="28">
        <f t="shared" si="3"/>
        <v>87.58949880668257</v>
      </c>
      <c r="E22" s="27">
        <f t="shared" si="1"/>
        <v>-475</v>
      </c>
      <c r="F22" s="28">
        <f t="shared" si="2"/>
        <v>-37.66851704996035</v>
      </c>
      <c r="G22" s="49"/>
      <c r="H22" s="117">
        <v>419</v>
      </c>
      <c r="I22" s="117">
        <v>1261</v>
      </c>
      <c r="J22" s="83"/>
      <c r="K22" s="83"/>
      <c r="L22" s="149"/>
      <c r="M22" s="147"/>
      <c r="N22" s="147"/>
      <c r="O22" s="113" t="s">
        <v>50</v>
      </c>
      <c r="P22" s="146"/>
      <c r="Q22" s="146"/>
      <c r="R22" s="146"/>
    </row>
    <row r="23" spans="1:18" x14ac:dyDescent="0.2">
      <c r="A23" s="19" t="s">
        <v>63</v>
      </c>
      <c r="B23" s="27">
        <v>81</v>
      </c>
      <c r="C23" s="27">
        <f t="shared" si="0"/>
        <v>17</v>
      </c>
      <c r="D23" s="28">
        <f t="shared" si="3"/>
        <v>26.5625</v>
      </c>
      <c r="E23" s="27">
        <f t="shared" si="1"/>
        <v>-87</v>
      </c>
      <c r="F23" s="28">
        <f t="shared" si="2"/>
        <v>-51.785714285714292</v>
      </c>
      <c r="G23" s="49"/>
      <c r="H23" s="117">
        <v>64</v>
      </c>
      <c r="I23" s="117">
        <v>168</v>
      </c>
      <c r="J23" s="83"/>
      <c r="K23" s="83"/>
      <c r="L23" s="149"/>
      <c r="M23" s="147"/>
      <c r="N23" s="149"/>
      <c r="O23" s="113" t="s">
        <v>51</v>
      </c>
      <c r="P23" s="146"/>
      <c r="Q23" s="146"/>
      <c r="R23" s="146"/>
    </row>
    <row r="24" spans="1:18" x14ac:dyDescent="0.2">
      <c r="A24" s="19" t="s">
        <v>64</v>
      </c>
      <c r="B24" s="27">
        <v>762</v>
      </c>
      <c r="C24" s="27">
        <f t="shared" si="0"/>
        <v>330</v>
      </c>
      <c r="D24" s="28">
        <f t="shared" si="3"/>
        <v>76.388888888888886</v>
      </c>
      <c r="E24" s="27">
        <f t="shared" si="1"/>
        <v>-156</v>
      </c>
      <c r="F24" s="28">
        <f t="shared" si="2"/>
        <v>-16.993464052287582</v>
      </c>
      <c r="G24" s="49"/>
      <c r="H24" s="117">
        <v>432</v>
      </c>
      <c r="I24" s="117">
        <v>918</v>
      </c>
      <c r="J24" s="83"/>
      <c r="K24" s="83"/>
      <c r="L24" s="149"/>
      <c r="M24" s="147"/>
      <c r="N24" s="147"/>
      <c r="O24" s="113" t="s">
        <v>59</v>
      </c>
      <c r="P24" s="146"/>
      <c r="Q24" s="146"/>
      <c r="R24" s="146"/>
    </row>
    <row r="25" spans="1:18" x14ac:dyDescent="0.2">
      <c r="A25" s="19" t="s">
        <v>65</v>
      </c>
      <c r="B25" s="27">
        <v>284</v>
      </c>
      <c r="C25" s="27">
        <f t="shared" si="0"/>
        <v>122</v>
      </c>
      <c r="D25" s="28">
        <f t="shared" si="3"/>
        <v>75.308641975308646</v>
      </c>
      <c r="E25" s="27">
        <f t="shared" si="1"/>
        <v>-113</v>
      </c>
      <c r="F25" s="28">
        <f t="shared" si="2"/>
        <v>-28.463476070528966</v>
      </c>
      <c r="G25" s="49"/>
      <c r="H25" s="117">
        <v>162</v>
      </c>
      <c r="I25" s="117">
        <v>397</v>
      </c>
      <c r="J25" s="83"/>
      <c r="K25" s="83"/>
      <c r="L25" s="149"/>
      <c r="M25" s="147"/>
      <c r="N25" s="147"/>
      <c r="O25" s="113" t="s">
        <v>66</v>
      </c>
      <c r="P25" s="148"/>
      <c r="Q25" s="146"/>
      <c r="R25" s="146"/>
    </row>
    <row r="26" spans="1:18" x14ac:dyDescent="0.2">
      <c r="A26" s="19" t="s">
        <v>66</v>
      </c>
      <c r="B26" s="27">
        <v>10784</v>
      </c>
      <c r="C26" s="27">
        <f t="shared" si="0"/>
        <v>4986</v>
      </c>
      <c r="D26" s="28">
        <f t="shared" si="3"/>
        <v>85.99517074853398</v>
      </c>
      <c r="E26" s="27">
        <f t="shared" si="1"/>
        <v>-2596</v>
      </c>
      <c r="F26" s="28">
        <f t="shared" si="2"/>
        <v>-19.402092675635277</v>
      </c>
      <c r="G26" s="49"/>
      <c r="H26" s="117">
        <v>5798</v>
      </c>
      <c r="I26" s="117">
        <v>13380</v>
      </c>
      <c r="J26" s="83"/>
      <c r="K26" s="83"/>
      <c r="L26" s="150"/>
      <c r="M26" s="83"/>
      <c r="N26" s="83"/>
      <c r="O26" s="113" t="s">
        <v>68</v>
      </c>
      <c r="P26" s="146"/>
      <c r="Q26" s="146"/>
      <c r="R26" s="146"/>
    </row>
    <row r="27" spans="1:18" x14ac:dyDescent="0.2">
      <c r="A27" s="19" t="s">
        <v>67</v>
      </c>
      <c r="B27" s="27">
        <v>2336</v>
      </c>
      <c r="C27" s="27">
        <f t="shared" si="0"/>
        <v>1265</v>
      </c>
      <c r="D27" s="28">
        <f t="shared" si="3"/>
        <v>118.1139122315593</v>
      </c>
      <c r="E27" s="27">
        <f t="shared" si="1"/>
        <v>-574</v>
      </c>
      <c r="F27" s="28">
        <f t="shared" si="2"/>
        <v>-19.725085910652922</v>
      </c>
      <c r="G27" s="49"/>
      <c r="H27" s="117">
        <v>1071</v>
      </c>
      <c r="I27" s="117">
        <v>2910</v>
      </c>
      <c r="J27" s="83"/>
      <c r="K27" s="83"/>
      <c r="L27" s="150"/>
      <c r="M27" s="83"/>
      <c r="N27" s="83"/>
      <c r="O27" s="113" t="s">
        <v>69</v>
      </c>
      <c r="P27" s="146"/>
      <c r="Q27" s="146"/>
      <c r="R27" s="146"/>
    </row>
    <row r="28" spans="1:18" x14ac:dyDescent="0.2">
      <c r="A28" s="19" t="s">
        <v>68</v>
      </c>
      <c r="B28" s="27">
        <v>7715</v>
      </c>
      <c r="C28" s="27">
        <f t="shared" si="0"/>
        <v>2882</v>
      </c>
      <c r="D28" s="28">
        <f t="shared" si="3"/>
        <v>59.631698737843983</v>
      </c>
      <c r="E28" s="27">
        <f t="shared" si="1"/>
        <v>-322</v>
      </c>
      <c r="F28" s="28">
        <f t="shared" si="2"/>
        <v>-4.0064700758989673</v>
      </c>
      <c r="G28" s="49"/>
      <c r="H28" s="117">
        <v>4833</v>
      </c>
      <c r="I28" s="117">
        <v>8037</v>
      </c>
      <c r="J28" s="83"/>
      <c r="K28" s="83"/>
      <c r="L28" s="83"/>
      <c r="M28" s="83"/>
      <c r="N28" s="83"/>
      <c r="O28" s="151" t="s">
        <v>78</v>
      </c>
      <c r="P28" s="146"/>
      <c r="Q28" s="146"/>
      <c r="R28" s="146"/>
    </row>
    <row r="29" spans="1:18" x14ac:dyDescent="0.2">
      <c r="A29" s="19" t="s">
        <v>69</v>
      </c>
      <c r="B29" s="27">
        <v>92</v>
      </c>
      <c r="C29" s="27">
        <f t="shared" si="0"/>
        <v>43</v>
      </c>
      <c r="D29" s="28">
        <f t="shared" si="3"/>
        <v>87.755102040816325</v>
      </c>
      <c r="E29" s="27">
        <f t="shared" si="1"/>
        <v>-3</v>
      </c>
      <c r="F29" s="28">
        <f t="shared" si="2"/>
        <v>-3.1578947368421053</v>
      </c>
      <c r="G29" s="49"/>
      <c r="H29" s="117">
        <v>49</v>
      </c>
      <c r="I29" s="117">
        <v>95</v>
      </c>
      <c r="J29" s="83"/>
      <c r="K29" s="83"/>
      <c r="L29" s="150"/>
      <c r="M29" s="83"/>
      <c r="N29" s="83"/>
      <c r="O29" s="151" t="s">
        <v>56</v>
      </c>
    </row>
    <row r="30" spans="1:18" x14ac:dyDescent="0.2">
      <c r="A30" s="19" t="s">
        <v>70</v>
      </c>
      <c r="B30" s="27">
        <v>1910</v>
      </c>
      <c r="C30" s="27">
        <f t="shared" si="0"/>
        <v>890</v>
      </c>
      <c r="D30" s="28">
        <f t="shared" si="3"/>
        <v>87.254901960784309</v>
      </c>
      <c r="E30" s="27">
        <f t="shared" si="1"/>
        <v>-1128</v>
      </c>
      <c r="F30" s="28">
        <f t="shared" si="2"/>
        <v>-37.129690585911781</v>
      </c>
      <c r="G30" s="49"/>
      <c r="H30" s="117">
        <v>1020</v>
      </c>
      <c r="I30" s="117">
        <v>3038</v>
      </c>
      <c r="J30" s="83"/>
      <c r="K30" s="83"/>
      <c r="L30" s="83"/>
      <c r="M30" s="83"/>
      <c r="N30" s="83"/>
      <c r="O30" s="151" t="s">
        <v>58</v>
      </c>
    </row>
    <row r="31" spans="1:18" x14ac:dyDescent="0.2">
      <c r="A31" s="19" t="s">
        <v>71</v>
      </c>
      <c r="B31" s="27">
        <v>1408</v>
      </c>
      <c r="C31" s="27">
        <f t="shared" si="0"/>
        <v>625</v>
      </c>
      <c r="D31" s="28">
        <f t="shared" si="3"/>
        <v>79.821200510855689</v>
      </c>
      <c r="E31" s="27">
        <f t="shared" si="1"/>
        <v>-380</v>
      </c>
      <c r="F31" s="28">
        <f t="shared" si="2"/>
        <v>-21.252796420581653</v>
      </c>
      <c r="G31" s="49"/>
      <c r="H31" s="117">
        <v>783</v>
      </c>
      <c r="I31" s="117">
        <v>1788</v>
      </c>
      <c r="J31" s="83"/>
      <c r="K31" s="83"/>
      <c r="L31" s="150"/>
      <c r="M31" s="83"/>
      <c r="N31" s="83"/>
      <c r="O31" s="113" t="s">
        <v>72</v>
      </c>
    </row>
    <row r="32" spans="1:18" x14ac:dyDescent="0.2">
      <c r="A32" s="19" t="s">
        <v>72</v>
      </c>
      <c r="B32" s="27">
        <v>2220</v>
      </c>
      <c r="C32" s="27">
        <f t="shared" si="0"/>
        <v>301</v>
      </c>
      <c r="D32" s="28">
        <f t="shared" si="3"/>
        <v>15.685252735799896</v>
      </c>
      <c r="E32" s="27">
        <f t="shared" si="1"/>
        <v>-1453</v>
      </c>
      <c r="F32" s="28">
        <f t="shared" si="2"/>
        <v>-39.558943642798802</v>
      </c>
      <c r="G32" s="49"/>
      <c r="H32" s="117">
        <v>1919</v>
      </c>
      <c r="I32" s="117">
        <v>3673</v>
      </c>
      <c r="J32" s="83"/>
      <c r="K32" s="83"/>
      <c r="L32" s="150"/>
      <c r="M32" s="83"/>
      <c r="N32" s="83"/>
      <c r="O32" s="113" t="s">
        <v>73</v>
      </c>
    </row>
    <row r="33" spans="1:15" x14ac:dyDescent="0.2">
      <c r="A33" s="19" t="s">
        <v>73</v>
      </c>
      <c r="B33" s="27">
        <v>1260</v>
      </c>
      <c r="C33" s="27">
        <f t="shared" si="0"/>
        <v>429</v>
      </c>
      <c r="D33" s="28">
        <f t="shared" si="3"/>
        <v>51.624548736462096</v>
      </c>
      <c r="E33" s="27">
        <f t="shared" si="1"/>
        <v>-781</v>
      </c>
      <c r="F33" s="28">
        <f t="shared" si="2"/>
        <v>-38.265556099951006</v>
      </c>
      <c r="G33" s="49"/>
      <c r="H33" s="117">
        <v>831</v>
      </c>
      <c r="I33" s="117">
        <v>2041</v>
      </c>
      <c r="J33" s="83"/>
      <c r="K33" s="83"/>
      <c r="L33" s="150"/>
      <c r="M33" s="83"/>
      <c r="N33" s="83"/>
      <c r="O33" s="113" t="s">
        <v>53</v>
      </c>
    </row>
    <row r="34" spans="1:15" x14ac:dyDescent="0.2">
      <c r="A34" s="19" t="s">
        <v>74</v>
      </c>
      <c r="B34" s="27">
        <v>868</v>
      </c>
      <c r="C34" s="27">
        <f t="shared" si="0"/>
        <v>384</v>
      </c>
      <c r="D34" s="28">
        <f t="shared" si="3"/>
        <v>79.338842975206617</v>
      </c>
      <c r="E34" s="27">
        <f t="shared" si="1"/>
        <v>-284</v>
      </c>
      <c r="F34" s="28">
        <f t="shared" si="2"/>
        <v>-24.652777777777779</v>
      </c>
      <c r="G34" s="49"/>
      <c r="H34" s="117">
        <v>484</v>
      </c>
      <c r="I34" s="117">
        <v>1152</v>
      </c>
      <c r="J34" s="83"/>
      <c r="K34" s="83"/>
      <c r="L34" s="150"/>
      <c r="M34" s="83"/>
      <c r="N34" s="83"/>
      <c r="O34" s="113" t="s">
        <v>55</v>
      </c>
    </row>
    <row r="35" spans="1:15" x14ac:dyDescent="0.2">
      <c r="A35" s="19" t="s">
        <v>75</v>
      </c>
      <c r="B35" s="27">
        <v>206</v>
      </c>
      <c r="C35" s="27">
        <f t="shared" si="0"/>
        <v>103</v>
      </c>
      <c r="D35" s="28">
        <f t="shared" si="3"/>
        <v>100</v>
      </c>
      <c r="E35" s="27">
        <f t="shared" si="1"/>
        <v>-134</v>
      </c>
      <c r="F35" s="28">
        <f t="shared" si="2"/>
        <v>-39.411764705882355</v>
      </c>
      <c r="G35" s="49"/>
      <c r="H35" s="117">
        <v>103</v>
      </c>
      <c r="I35" s="117">
        <v>340</v>
      </c>
      <c r="J35" s="83"/>
      <c r="K35" s="83"/>
      <c r="L35" s="150"/>
      <c r="M35" s="83"/>
      <c r="N35" s="83"/>
      <c r="O35" s="113" t="s">
        <v>61</v>
      </c>
    </row>
    <row r="36" spans="1:15" x14ac:dyDescent="0.2">
      <c r="A36" s="19" t="s">
        <v>76</v>
      </c>
      <c r="B36" s="27">
        <v>68</v>
      </c>
      <c r="C36" s="27">
        <f t="shared" si="0"/>
        <v>22</v>
      </c>
      <c r="D36" s="28">
        <f t="shared" si="3"/>
        <v>47.826086956521742</v>
      </c>
      <c r="E36" s="27">
        <f t="shared" si="1"/>
        <v>-39</v>
      </c>
      <c r="F36" s="28">
        <f t="shared" si="2"/>
        <v>-36.44859813084112</v>
      </c>
      <c r="G36" s="49"/>
      <c r="H36" s="117">
        <v>46</v>
      </c>
      <c r="I36" s="117">
        <v>107</v>
      </c>
      <c r="J36" s="83"/>
      <c r="K36" s="83"/>
      <c r="L36" s="150"/>
      <c r="M36" s="83"/>
      <c r="N36" s="83"/>
      <c r="O36" s="113" t="s">
        <v>64</v>
      </c>
    </row>
    <row r="37" spans="1:15" x14ac:dyDescent="0.2">
      <c r="A37" s="19" t="s">
        <v>77</v>
      </c>
      <c r="B37" s="27">
        <v>429</v>
      </c>
      <c r="C37" s="27">
        <f t="shared" si="0"/>
        <v>166</v>
      </c>
      <c r="D37" s="28">
        <f t="shared" si="3"/>
        <v>63.117870722433459</v>
      </c>
      <c r="E37" s="27">
        <f t="shared" si="1"/>
        <v>-55</v>
      </c>
      <c r="F37" s="28">
        <f t="shared" si="2"/>
        <v>-11.363636363636363</v>
      </c>
      <c r="G37" s="49"/>
      <c r="H37" s="117">
        <v>263</v>
      </c>
      <c r="I37" s="152">
        <v>484</v>
      </c>
      <c r="J37" s="83"/>
      <c r="K37" s="83"/>
      <c r="L37" s="150"/>
      <c r="M37" s="83"/>
      <c r="N37" s="83"/>
      <c r="O37" s="113" t="s">
        <v>63</v>
      </c>
    </row>
    <row r="38" spans="1:15" x14ac:dyDescent="0.2">
      <c r="A38" s="19" t="s">
        <v>78</v>
      </c>
      <c r="B38" s="27">
        <v>2870</v>
      </c>
      <c r="C38" s="27">
        <f t="shared" si="0"/>
        <v>984</v>
      </c>
      <c r="D38" s="28">
        <f t="shared" ref="D38:D42" si="4">C38/H38*100</f>
        <v>52.173913043478258</v>
      </c>
      <c r="E38" s="27">
        <f t="shared" si="1"/>
        <v>-1646</v>
      </c>
      <c r="F38" s="28">
        <f t="shared" si="2"/>
        <v>-36.448184233835249</v>
      </c>
      <c r="G38" s="49"/>
      <c r="H38" s="117">
        <v>1886</v>
      </c>
      <c r="I38" s="152">
        <v>4516</v>
      </c>
      <c r="J38" s="83"/>
      <c r="K38" s="83"/>
      <c r="L38" s="83"/>
      <c r="M38" s="83"/>
      <c r="N38" s="83"/>
      <c r="O38" s="113" t="s">
        <v>65</v>
      </c>
    </row>
    <row r="39" spans="1:15" x14ac:dyDescent="0.2">
      <c r="A39" s="37" t="s">
        <v>35</v>
      </c>
      <c r="B39" s="38">
        <f>SUM(B9:B38)</f>
        <v>60119</v>
      </c>
      <c r="C39" s="38">
        <f t="shared" si="0"/>
        <v>25328</v>
      </c>
      <c r="D39" s="39">
        <f t="shared" si="4"/>
        <v>72.800436894599173</v>
      </c>
      <c r="E39" s="38">
        <f t="shared" si="1"/>
        <v>-19973</v>
      </c>
      <c r="F39" s="39">
        <f>E39/I39*100</f>
        <v>-24.937571792438696</v>
      </c>
      <c r="G39" s="49"/>
      <c r="H39" s="117">
        <v>34791</v>
      </c>
      <c r="I39" s="152">
        <v>80092</v>
      </c>
      <c r="J39" s="83"/>
      <c r="K39" s="83"/>
      <c r="L39" s="83"/>
      <c r="M39" s="83"/>
      <c r="N39" s="83"/>
      <c r="O39" s="113" t="s">
        <v>77</v>
      </c>
    </row>
    <row r="40" spans="1:15" x14ac:dyDescent="0.2">
      <c r="A40" s="30" t="s">
        <v>362</v>
      </c>
      <c r="B40" s="53">
        <v>251370</v>
      </c>
      <c r="C40" s="53">
        <f t="shared" si="0"/>
        <v>97728</v>
      </c>
      <c r="D40" s="61">
        <f>C40/H40*100</f>
        <v>63.60760729488031</v>
      </c>
      <c r="E40" s="53">
        <f t="shared" si="1"/>
        <v>-183320</v>
      </c>
      <c r="F40" s="61">
        <f>E40/I40*100</f>
        <v>-42.172582760127909</v>
      </c>
      <c r="G40" s="49"/>
      <c r="H40" s="117">
        <v>153642</v>
      </c>
      <c r="I40" s="117">
        <v>434690</v>
      </c>
      <c r="J40" s="83"/>
      <c r="K40" s="83"/>
      <c r="L40" s="83"/>
      <c r="M40" s="83"/>
      <c r="N40" s="83"/>
      <c r="O40" s="113"/>
    </row>
    <row r="41" spans="1:15" s="30" customFormat="1" x14ac:dyDescent="0.2">
      <c r="A41" s="30" t="s">
        <v>299</v>
      </c>
      <c r="B41" s="53">
        <v>359952</v>
      </c>
      <c r="C41" s="53">
        <f t="shared" si="0"/>
        <v>143724</v>
      </c>
      <c r="D41" s="61">
        <f>C41/H41*100</f>
        <v>66.46872745435374</v>
      </c>
      <c r="E41" s="53">
        <f t="shared" si="1"/>
        <v>-215527</v>
      </c>
      <c r="F41" s="61">
        <f>E41/I41*100</f>
        <v>-37.451757579338256</v>
      </c>
      <c r="G41" s="153"/>
      <c r="H41" s="117">
        <v>216228</v>
      </c>
      <c r="I41" s="117">
        <v>575479</v>
      </c>
      <c r="J41" s="154"/>
      <c r="K41" s="83"/>
      <c r="L41" s="83"/>
      <c r="M41" s="83"/>
      <c r="N41" s="83"/>
      <c r="O41" s="113"/>
    </row>
    <row r="42" spans="1:15" ht="13.5" thickBot="1" x14ac:dyDescent="0.25">
      <c r="A42" s="40" t="s">
        <v>36</v>
      </c>
      <c r="B42" s="41">
        <v>605006</v>
      </c>
      <c r="C42" s="41">
        <f t="shared" si="0"/>
        <v>239381</v>
      </c>
      <c r="D42" s="42">
        <f t="shared" si="4"/>
        <v>65.4717264957265</v>
      </c>
      <c r="E42" s="41">
        <f t="shared" si="1"/>
        <v>-273841</v>
      </c>
      <c r="F42" s="42">
        <f t="shared" si="2"/>
        <v>-31.159120984653754</v>
      </c>
      <c r="G42" s="49"/>
      <c r="H42" s="117">
        <v>365625</v>
      </c>
      <c r="I42" s="117">
        <v>878847</v>
      </c>
      <c r="J42" s="154"/>
      <c r="K42" s="83"/>
      <c r="L42" s="83"/>
      <c r="M42" s="83"/>
      <c r="N42" s="147"/>
    </row>
    <row r="43" spans="1:15" x14ac:dyDescent="0.2">
      <c r="A43" s="43" t="s">
        <v>359</v>
      </c>
      <c r="J43" s="83"/>
      <c r="K43" s="147"/>
      <c r="L43" s="83"/>
      <c r="M43" s="83"/>
      <c r="N43" s="83"/>
    </row>
    <row r="45" spans="1:15" x14ac:dyDescent="0.2">
      <c r="B45" s="31"/>
      <c r="H45" s="122"/>
    </row>
    <row r="46" spans="1:15" x14ac:dyDescent="0.2">
      <c r="A46" s="30"/>
      <c r="B46" s="31"/>
    </row>
    <row r="47" spans="1:15" x14ac:dyDescent="0.2">
      <c r="A47" s="30"/>
      <c r="B47" s="31"/>
      <c r="C47" s="31"/>
      <c r="D47" s="31"/>
    </row>
    <row r="48" spans="1:15" x14ac:dyDescent="0.2">
      <c r="A48" s="30"/>
      <c r="I48" s="122"/>
      <c r="K48" s="31"/>
    </row>
    <row r="49" spans="1:9" x14ac:dyDescent="0.2">
      <c r="A49" s="30"/>
      <c r="I49" s="122"/>
    </row>
    <row r="50" spans="1:9" x14ac:dyDescent="0.2">
      <c r="A50" s="30"/>
    </row>
    <row r="51" spans="1:9" x14ac:dyDescent="0.2">
      <c r="A51" s="30"/>
      <c r="B51" s="31"/>
    </row>
    <row r="52" spans="1:9" x14ac:dyDescent="0.2">
      <c r="B52" s="31"/>
      <c r="C52" s="31"/>
      <c r="D52" s="31"/>
    </row>
    <row r="53" spans="1:9" x14ac:dyDescent="0.2">
      <c r="C53" s="31"/>
    </row>
  </sheetData>
  <mergeCells count="4">
    <mergeCell ref="B7:B8"/>
    <mergeCell ref="A7:A8"/>
    <mergeCell ref="C7:D7"/>
    <mergeCell ref="E7:F7"/>
  </mergeCells>
  <phoneticPr fontId="2" type="noConversion"/>
  <conditionalFormatting sqref="D40:D42 D9:D38 F9:F38 F40:F42">
    <cfRule type="dataBar" priority="1">
      <dataBar>
        <cfvo type="min"/>
        <cfvo type="max"/>
        <color rgb="FF63C384"/>
      </dataBar>
      <extLst>
        <ext xmlns:x14="http://schemas.microsoft.com/office/spreadsheetml/2009/9/main" uri="{B025F937-C7B1-47D3-B67F-A62EFF666E3E}">
          <x14:id>{7CDB2BE4-9621-4BA9-BBA3-38B3CC9343D0}</x14:id>
        </ext>
      </extLst>
    </cfRule>
  </conditionalFormatting>
  <hyperlinks>
    <hyperlink ref="A1" location="Índex!A1" display="TORNAR A L'ÍNDEX" xr:uid="{00000000-0004-0000-2400-000000000000}"/>
    <hyperlink ref="C1" location="TaulaA9!A1" display="TAULA ANTERIOR" xr:uid="{00000000-0004-0000-2400-000001000000}"/>
    <hyperlink ref="E1" location="TaulaC2!A1" display="TAULA SEGÜENT" xr:uid="{00000000-0004-0000-2400-000002000000}"/>
  </hyperlinks>
  <pageMargins left="0.75" right="0.75" top="1" bottom="1" header="0" footer="0"/>
  <pageSetup paperSize="9" orientation="portrait" r:id="rId1"/>
  <headerFooter alignWithMargins="0"/>
  <colBreaks count="1" manualBreakCount="1">
    <brk id="6" max="1048575" man="1"/>
  </colBreaks>
  <extLst>
    <ext xmlns:x14="http://schemas.microsoft.com/office/spreadsheetml/2009/9/main" uri="{78C0D931-6437-407d-A8EE-F0AAD7539E65}">
      <x14:conditionalFormattings>
        <x14:conditionalFormatting xmlns:xm="http://schemas.microsoft.com/office/excel/2006/main">
          <x14:cfRule type="dataBar" id="{7CDB2BE4-9621-4BA9-BBA3-38B3CC9343D0}">
            <x14:dataBar minLength="0" maxLength="100">
              <x14:cfvo type="autoMin"/>
              <x14:cfvo type="autoMax"/>
              <x14:negativeFillColor rgb="FFC00000"/>
              <x14:axisColor theme="0"/>
            </x14:dataBar>
          </x14:cfRule>
          <xm:sqref>D40:D42 D9:D38 F9:F38 F40:F42</xm:sqref>
        </x14:conditionalFormatting>
      </x14:conditionalFormatting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4"/>
  <dimension ref="A1:O76"/>
  <sheetViews>
    <sheetView zoomScaleNormal="100" workbookViewId="0">
      <selection activeCell="A3" sqref="A3"/>
    </sheetView>
  </sheetViews>
  <sheetFormatPr baseColWidth="10" defaultColWidth="12.83203125" defaultRowHeight="12.75" x14ac:dyDescent="0.2"/>
  <cols>
    <col min="1" max="1" width="67.33203125" style="19" customWidth="1"/>
    <col min="2" max="8" width="12.83203125" style="19"/>
    <col min="9" max="10" width="12.83203125" style="113"/>
    <col min="11" max="16384" width="12.83203125" style="19"/>
  </cols>
  <sheetData>
    <row r="1" spans="1:15" x14ac:dyDescent="0.2">
      <c r="A1" s="21" t="s">
        <v>34</v>
      </c>
      <c r="C1" s="21" t="s">
        <v>87</v>
      </c>
      <c r="E1" s="21" t="s">
        <v>47</v>
      </c>
    </row>
    <row r="2" spans="1:15" x14ac:dyDescent="0.2">
      <c r="A2" s="21"/>
    </row>
    <row r="3" spans="1:15" x14ac:dyDescent="0.2">
      <c r="A3" s="15" t="s">
        <v>449</v>
      </c>
      <c r="B3" s="15"/>
      <c r="C3" s="15"/>
      <c r="D3" s="15"/>
      <c r="E3" s="15"/>
      <c r="F3" s="15"/>
      <c r="G3" s="15"/>
    </row>
    <row r="4" spans="1:15" x14ac:dyDescent="0.2">
      <c r="A4" s="21"/>
    </row>
    <row r="5" spans="1:15" x14ac:dyDescent="0.2">
      <c r="A5" s="23" t="str">
        <f>Índex!B70</f>
        <v>Taula C2</v>
      </c>
      <c r="B5" s="23" t="str">
        <f>Índex!A8</f>
        <v>3r trimestre 2020</v>
      </c>
      <c r="C5" s="23"/>
    </row>
    <row r="6" spans="1:15" ht="13.5" thickBot="1" x14ac:dyDescent="0.25">
      <c r="A6" s="44" t="str">
        <f>Índex!C70</f>
        <v>Contractació registrada per sexe, edat, sectors econòmics, nivell formatiu i ocupacions. Baix Llobregat</v>
      </c>
      <c r="B6" s="40"/>
      <c r="C6" s="40"/>
      <c r="D6" s="40"/>
      <c r="E6" s="40"/>
      <c r="F6" s="40"/>
      <c r="G6" s="40"/>
      <c r="I6" s="113" t="s">
        <v>46</v>
      </c>
    </row>
    <row r="7" spans="1:15" x14ac:dyDescent="0.2">
      <c r="A7" s="179"/>
      <c r="B7" s="177" t="s">
        <v>37</v>
      </c>
      <c r="C7" s="181" t="s">
        <v>203</v>
      </c>
      <c r="D7" s="182" t="s">
        <v>39</v>
      </c>
      <c r="E7" s="182"/>
      <c r="F7" s="182" t="s">
        <v>40</v>
      </c>
      <c r="G7" s="182"/>
      <c r="I7" s="113" t="s">
        <v>42</v>
      </c>
      <c r="J7" s="113" t="s">
        <v>44</v>
      </c>
    </row>
    <row r="8" spans="1:15" x14ac:dyDescent="0.2">
      <c r="A8" s="203"/>
      <c r="B8" s="192"/>
      <c r="C8" s="198"/>
      <c r="D8" s="107" t="s">
        <v>37</v>
      </c>
      <c r="E8" s="107" t="s">
        <v>38</v>
      </c>
      <c r="F8" s="107" t="s">
        <v>37</v>
      </c>
      <c r="G8" s="107" t="s">
        <v>38</v>
      </c>
      <c r="I8" s="116" t="s">
        <v>43</v>
      </c>
      <c r="J8" s="116" t="s">
        <v>45</v>
      </c>
      <c r="L8" s="31"/>
    </row>
    <row r="9" spans="1:15" x14ac:dyDescent="0.2">
      <c r="A9" s="37" t="s">
        <v>204</v>
      </c>
      <c r="B9" s="155"/>
      <c r="C9" s="155"/>
      <c r="D9" s="155"/>
      <c r="E9" s="156"/>
      <c r="F9" s="155"/>
      <c r="G9" s="156"/>
      <c r="L9" s="31"/>
      <c r="M9" s="31"/>
    </row>
    <row r="10" spans="1:15" x14ac:dyDescent="0.2">
      <c r="A10" s="19" t="s">
        <v>125</v>
      </c>
      <c r="B10" s="27">
        <v>33668</v>
      </c>
      <c r="C10" s="28">
        <f>B10/TaulaC1!$B$39*100</f>
        <v>56.002262180009645</v>
      </c>
      <c r="D10" s="27">
        <f>B10-I10</f>
        <v>13668</v>
      </c>
      <c r="E10" s="28">
        <f t="shared" ref="E10:E49" si="0">D10/I10*100</f>
        <v>68.34</v>
      </c>
      <c r="F10" s="27">
        <f t="shared" ref="F10:F49" si="1">B10-J10</f>
        <v>-11236</v>
      </c>
      <c r="G10" s="28">
        <f>F10/J10*100</f>
        <v>-25.022269730981648</v>
      </c>
      <c r="I10" s="122">
        <v>20000</v>
      </c>
      <c r="J10" s="122">
        <v>44904</v>
      </c>
      <c r="K10" s="31"/>
      <c r="L10" s="31"/>
      <c r="M10" s="31"/>
    </row>
    <row r="11" spans="1:15" x14ac:dyDescent="0.2">
      <c r="A11" s="19" t="s">
        <v>124</v>
      </c>
      <c r="B11" s="27">
        <v>26451</v>
      </c>
      <c r="C11" s="28">
        <f>B11/TaulaC1!$B$39*100</f>
        <v>43.997737819990348</v>
      </c>
      <c r="D11" s="27">
        <f t="shared" ref="D11:D49" si="2">B11-I11</f>
        <v>11660</v>
      </c>
      <c r="E11" s="28">
        <f t="shared" si="0"/>
        <v>78.831721993103912</v>
      </c>
      <c r="F11" s="27">
        <f t="shared" si="1"/>
        <v>-8737</v>
      </c>
      <c r="G11" s="28">
        <f>F11/J11*100</f>
        <v>-24.829487325224509</v>
      </c>
      <c r="I11" s="122">
        <v>14791</v>
      </c>
      <c r="J11" s="122">
        <v>35188</v>
      </c>
      <c r="K11" s="31"/>
      <c r="L11" s="31"/>
      <c r="M11" s="31"/>
    </row>
    <row r="12" spans="1:15" x14ac:dyDescent="0.2">
      <c r="A12" s="37" t="s">
        <v>205</v>
      </c>
      <c r="B12" s="155"/>
      <c r="C12" s="156"/>
      <c r="D12" s="155"/>
      <c r="E12" s="156"/>
      <c r="F12" s="155"/>
      <c r="G12" s="156"/>
      <c r="I12" s="122"/>
      <c r="J12" s="122"/>
      <c r="K12" s="31"/>
      <c r="L12" s="31"/>
      <c r="M12" s="31"/>
    </row>
    <row r="13" spans="1:15" x14ac:dyDescent="0.2">
      <c r="A13" s="19" t="s">
        <v>130</v>
      </c>
      <c r="B13" s="27">
        <v>16131</v>
      </c>
      <c r="C13" s="28">
        <f>B13/TaulaC1!$B$39*100</f>
        <v>26.831783629135547</v>
      </c>
      <c r="D13" s="27">
        <f>B13-I13</f>
        <v>7378</v>
      </c>
      <c r="E13" s="28">
        <f t="shared" ref="E13:E18" si="3">D13/I13*100</f>
        <v>84.291100194219126</v>
      </c>
      <c r="F13" s="27">
        <f t="shared" si="1"/>
        <v>-6998</v>
      </c>
      <c r="G13" s="28">
        <f t="shared" ref="G13:G49" si="4">F13/J13*100</f>
        <v>-30.256388084223268</v>
      </c>
      <c r="I13" s="122">
        <v>8753</v>
      </c>
      <c r="J13" s="113">
        <v>23129</v>
      </c>
      <c r="K13" s="31"/>
      <c r="L13" s="31"/>
      <c r="M13" s="31"/>
      <c r="N13" s="31"/>
      <c r="O13" s="31"/>
    </row>
    <row r="14" spans="1:15" x14ac:dyDescent="0.2">
      <c r="A14" s="19" t="s">
        <v>131</v>
      </c>
      <c r="B14" s="27">
        <v>17510</v>
      </c>
      <c r="C14" s="28">
        <f>B14/TaulaC1!$B$39*100</f>
        <v>29.125567624211978</v>
      </c>
      <c r="D14" s="27">
        <f>B14-I14</f>
        <v>7518</v>
      </c>
      <c r="E14" s="28">
        <f t="shared" si="3"/>
        <v>75.240192153722973</v>
      </c>
      <c r="F14" s="27">
        <f t="shared" si="1"/>
        <v>-4083</v>
      </c>
      <c r="G14" s="28">
        <f t="shared" si="4"/>
        <v>-18.908905663872552</v>
      </c>
      <c r="I14" s="122">
        <v>9992</v>
      </c>
      <c r="J14" s="113">
        <v>21593</v>
      </c>
      <c r="K14" s="31"/>
      <c r="L14" s="31"/>
      <c r="M14" s="31"/>
      <c r="N14" s="31"/>
      <c r="O14" s="31"/>
    </row>
    <row r="15" spans="1:15" x14ac:dyDescent="0.2">
      <c r="A15" s="19" t="s">
        <v>132</v>
      </c>
      <c r="B15" s="27">
        <v>13805</v>
      </c>
      <c r="C15" s="28">
        <f>B15/TaulaC1!$B$39*100</f>
        <v>22.962790465576607</v>
      </c>
      <c r="D15" s="27">
        <f>B15-I15</f>
        <v>5427</v>
      </c>
      <c r="E15" s="28">
        <f t="shared" si="3"/>
        <v>64.776796371449024</v>
      </c>
      <c r="F15" s="27">
        <f t="shared" si="1"/>
        <v>-4532</v>
      </c>
      <c r="G15" s="28">
        <f t="shared" si="4"/>
        <v>-24.715056988602278</v>
      </c>
      <c r="I15" s="122">
        <v>8378</v>
      </c>
      <c r="J15" s="113">
        <v>18337</v>
      </c>
      <c r="N15" s="31"/>
    </row>
    <row r="16" spans="1:15" x14ac:dyDescent="0.2">
      <c r="A16" s="19" t="s">
        <v>133</v>
      </c>
      <c r="B16" s="27">
        <v>9614</v>
      </c>
      <c r="C16" s="28">
        <f>B16/TaulaC1!$B$39*100</f>
        <v>15.99161662702307</v>
      </c>
      <c r="D16" s="27">
        <f>B16-I16</f>
        <v>3761</v>
      </c>
      <c r="E16" s="28">
        <f t="shared" si="3"/>
        <v>64.257645651802491</v>
      </c>
      <c r="F16" s="27">
        <f t="shared" si="1"/>
        <v>-3267</v>
      </c>
      <c r="G16" s="28">
        <f t="shared" si="4"/>
        <v>-25.362937660119556</v>
      </c>
      <c r="I16" s="122">
        <v>5853</v>
      </c>
      <c r="J16" s="113">
        <v>12881</v>
      </c>
      <c r="N16" s="31"/>
    </row>
    <row r="17" spans="1:14" x14ac:dyDescent="0.2">
      <c r="A17" s="19" t="s">
        <v>134</v>
      </c>
      <c r="B17" s="27">
        <v>2977</v>
      </c>
      <c r="C17" s="28">
        <f>B17/TaulaC1!$B$39*100</f>
        <v>4.9518455064122824</v>
      </c>
      <c r="D17" s="27">
        <f>B17-I17</f>
        <v>1214</v>
      </c>
      <c r="E17" s="28">
        <f t="shared" si="3"/>
        <v>68.859897901304592</v>
      </c>
      <c r="F17" s="27">
        <f t="shared" si="1"/>
        <v>-1002</v>
      </c>
      <c r="G17" s="28">
        <f t="shared" si="4"/>
        <v>-25.182206584568988</v>
      </c>
      <c r="I17" s="122">
        <v>1763</v>
      </c>
      <c r="J17" s="113">
        <v>3979</v>
      </c>
      <c r="M17" s="31"/>
      <c r="N17" s="31"/>
    </row>
    <row r="18" spans="1:14" x14ac:dyDescent="0.2">
      <c r="A18" s="19" t="s">
        <v>206</v>
      </c>
      <c r="B18" s="27">
        <v>82</v>
      </c>
      <c r="C18" s="28">
        <f>B18/TaulaC1!$B$39*100</f>
        <v>0.136396147640513</v>
      </c>
      <c r="D18" s="27">
        <f t="shared" si="2"/>
        <v>30</v>
      </c>
      <c r="E18" s="28">
        <f t="shared" si="3"/>
        <v>57.692307692307686</v>
      </c>
      <c r="F18" s="27">
        <f t="shared" si="1"/>
        <v>-91</v>
      </c>
      <c r="G18" s="28">
        <f t="shared" si="4"/>
        <v>-52.601156069364166</v>
      </c>
      <c r="H18" s="31"/>
      <c r="I18" s="122">
        <v>52</v>
      </c>
      <c r="J18" s="113">
        <v>173</v>
      </c>
      <c r="K18" s="31"/>
      <c r="L18" s="31"/>
      <c r="M18" s="31"/>
      <c r="N18" s="31"/>
    </row>
    <row r="19" spans="1:14" x14ac:dyDescent="0.2">
      <c r="A19" s="37" t="s">
        <v>207</v>
      </c>
      <c r="B19" s="155"/>
      <c r="C19" s="156"/>
      <c r="D19" s="155"/>
      <c r="E19" s="156"/>
      <c r="F19" s="155"/>
      <c r="G19" s="156"/>
      <c r="I19" s="122"/>
      <c r="J19" s="122"/>
      <c r="L19" s="31"/>
      <c r="M19" s="31"/>
    </row>
    <row r="20" spans="1:14" x14ac:dyDescent="0.2">
      <c r="A20" s="19" t="s">
        <v>79</v>
      </c>
      <c r="B20" s="27">
        <v>183</v>
      </c>
      <c r="C20" s="28">
        <f>B20/TaulaC1!$B$39*100</f>
        <v>0.3043962807099253</v>
      </c>
      <c r="D20" s="27">
        <f t="shared" si="2"/>
        <v>-59</v>
      </c>
      <c r="E20" s="28">
        <f t="shared" si="0"/>
        <v>-24.380165289256198</v>
      </c>
      <c r="F20" s="27">
        <f t="shared" si="1"/>
        <v>-25</v>
      </c>
      <c r="G20" s="28">
        <f t="shared" si="4"/>
        <v>-12.01923076923077</v>
      </c>
      <c r="I20" s="122">
        <v>242</v>
      </c>
      <c r="J20" s="122">
        <v>208</v>
      </c>
    </row>
    <row r="21" spans="1:14" x14ac:dyDescent="0.2">
      <c r="A21" s="19" t="s">
        <v>80</v>
      </c>
      <c r="B21" s="27">
        <v>12520</v>
      </c>
      <c r="C21" s="28">
        <f>B21/TaulaC1!$B$39*100</f>
        <v>20.82536302999052</v>
      </c>
      <c r="D21" s="27">
        <f t="shared" si="2"/>
        <v>5914</v>
      </c>
      <c r="E21" s="28">
        <f t="shared" si="0"/>
        <v>89.524674538298527</v>
      </c>
      <c r="F21" s="27">
        <f t="shared" si="1"/>
        <v>-3418</v>
      </c>
      <c r="G21" s="28">
        <f t="shared" si="4"/>
        <v>-21.445601706613125</v>
      </c>
      <c r="I21" s="122">
        <v>6606</v>
      </c>
      <c r="J21" s="122">
        <v>15938</v>
      </c>
      <c r="L21" s="31"/>
      <c r="N21" s="31"/>
    </row>
    <row r="22" spans="1:14" x14ac:dyDescent="0.2">
      <c r="A22" s="19" t="s">
        <v>81</v>
      </c>
      <c r="B22" s="27">
        <v>3498</v>
      </c>
      <c r="C22" s="28">
        <f>B22/TaulaC1!$B$39*100</f>
        <v>5.8184600542257856</v>
      </c>
      <c r="D22" s="27">
        <f t="shared" si="2"/>
        <v>1058</v>
      </c>
      <c r="E22" s="28">
        <f t="shared" si="0"/>
        <v>43.360655737704917</v>
      </c>
      <c r="F22" s="27">
        <f t="shared" si="1"/>
        <v>-463</v>
      </c>
      <c r="G22" s="28">
        <f t="shared" si="4"/>
        <v>-11.68896743246655</v>
      </c>
      <c r="I22" s="122">
        <v>2440</v>
      </c>
      <c r="J22" s="122">
        <v>3961</v>
      </c>
    </row>
    <row r="23" spans="1:14" x14ac:dyDescent="0.2">
      <c r="A23" s="19" t="s">
        <v>82</v>
      </c>
      <c r="B23" s="27">
        <v>11723</v>
      </c>
      <c r="C23" s="28">
        <f>B23/TaulaC1!$B$39*100</f>
        <v>19.4996590096309</v>
      </c>
      <c r="D23" s="27">
        <f t="shared" si="2"/>
        <v>5472</v>
      </c>
      <c r="E23" s="28">
        <f t="shared" si="0"/>
        <v>87.537993920972639</v>
      </c>
      <c r="F23" s="27">
        <f t="shared" si="1"/>
        <v>-4631</v>
      </c>
      <c r="G23" s="28">
        <f t="shared" si="4"/>
        <v>-28.317231258407727</v>
      </c>
      <c r="I23" s="122">
        <v>6251</v>
      </c>
      <c r="J23" s="122">
        <v>16354</v>
      </c>
    </row>
    <row r="24" spans="1:14" x14ac:dyDescent="0.2">
      <c r="A24" s="19" t="s">
        <v>83</v>
      </c>
      <c r="B24" s="27">
        <v>8771</v>
      </c>
      <c r="C24" s="28">
        <f>B24/TaulaC1!$B$39*100</f>
        <v>14.589397694572432</v>
      </c>
      <c r="D24" s="27">
        <f t="shared" si="2"/>
        <v>3582</v>
      </c>
      <c r="E24" s="28">
        <f t="shared" si="0"/>
        <v>69.030641742146841</v>
      </c>
      <c r="F24" s="27">
        <f t="shared" si="1"/>
        <v>-1019</v>
      </c>
      <c r="G24" s="28">
        <f t="shared" si="4"/>
        <v>-10.408580183861083</v>
      </c>
      <c r="I24" s="122">
        <v>5189</v>
      </c>
      <c r="J24" s="122">
        <v>9790</v>
      </c>
      <c r="L24" s="31"/>
    </row>
    <row r="25" spans="1:14" x14ac:dyDescent="0.2">
      <c r="A25" s="19" t="s">
        <v>84</v>
      </c>
      <c r="B25" s="27">
        <v>11082</v>
      </c>
      <c r="C25" s="28">
        <f>B25/TaulaC1!$B$39*100</f>
        <v>18.433440343319081</v>
      </c>
      <c r="D25" s="27">
        <f t="shared" si="2"/>
        <v>3780</v>
      </c>
      <c r="E25" s="28">
        <f t="shared" si="0"/>
        <v>51.766639276910432</v>
      </c>
      <c r="F25" s="27">
        <f t="shared" si="1"/>
        <v>-8545</v>
      </c>
      <c r="G25" s="28">
        <f t="shared" si="4"/>
        <v>-43.536964385795081</v>
      </c>
      <c r="I25" s="122">
        <v>7302</v>
      </c>
      <c r="J25" s="122">
        <v>19627</v>
      </c>
    </row>
    <row r="26" spans="1:14" x14ac:dyDescent="0.2">
      <c r="A26" s="19" t="s">
        <v>85</v>
      </c>
      <c r="B26" s="27">
        <v>2798</v>
      </c>
      <c r="C26" s="28">
        <f>B26/TaulaC1!$B$39*100</f>
        <v>4.6541026963189669</v>
      </c>
      <c r="D26" s="27">
        <f t="shared" si="2"/>
        <v>2313</v>
      </c>
      <c r="E26" s="28">
        <f>D26/I26*100</f>
        <v>476.90721649484533</v>
      </c>
      <c r="F26" s="27">
        <f t="shared" si="1"/>
        <v>-1247</v>
      </c>
      <c r="G26" s="28">
        <f t="shared" si="4"/>
        <v>-30.828182941903588</v>
      </c>
      <c r="I26" s="122">
        <v>485</v>
      </c>
      <c r="J26" s="122">
        <v>4045</v>
      </c>
      <c r="K26" s="31"/>
      <c r="L26" s="31"/>
    </row>
    <row r="27" spans="1:14" x14ac:dyDescent="0.2">
      <c r="A27" s="19" t="s">
        <v>86</v>
      </c>
      <c r="B27" s="27">
        <v>9544</v>
      </c>
      <c r="C27" s="28">
        <f>B27/TaulaC1!$B$39*100</f>
        <v>15.875180891232388</v>
      </c>
      <c r="D27" s="27">
        <f t="shared" si="2"/>
        <v>3268</v>
      </c>
      <c r="E27" s="28">
        <f t="shared" si="0"/>
        <v>52.071383046526456</v>
      </c>
      <c r="F27" s="27">
        <f t="shared" si="1"/>
        <v>-625</v>
      </c>
      <c r="G27" s="28">
        <f>F27/J27*100</f>
        <v>-6.146130396302488</v>
      </c>
      <c r="I27" s="122">
        <v>6276</v>
      </c>
      <c r="J27" s="122">
        <v>10169</v>
      </c>
      <c r="K27" s="31"/>
      <c r="L27" s="31"/>
    </row>
    <row r="28" spans="1:14" x14ac:dyDescent="0.2">
      <c r="A28" s="37" t="s">
        <v>208</v>
      </c>
      <c r="B28" s="155"/>
      <c r="C28" s="156"/>
      <c r="D28" s="155"/>
      <c r="E28" s="156"/>
      <c r="F28" s="155"/>
      <c r="G28" s="156"/>
      <c r="I28" s="122"/>
      <c r="J28" s="152"/>
    </row>
    <row r="29" spans="1:14" x14ac:dyDescent="0.2">
      <c r="A29" s="19" t="s">
        <v>161</v>
      </c>
      <c r="B29" s="157">
        <v>642</v>
      </c>
      <c r="C29" s="28">
        <f>B29/TaulaC1!$B$39*100</f>
        <v>1.0678820339659676</v>
      </c>
      <c r="D29" s="27">
        <f t="shared" ref="D29:D37" si="5">B29-I29</f>
        <v>215</v>
      </c>
      <c r="E29" s="28">
        <f>D29/I29*100</f>
        <v>50.351288056206087</v>
      </c>
      <c r="F29" s="27">
        <f t="shared" ref="F29:F37" si="6">B29-J29</f>
        <v>-1125</v>
      </c>
      <c r="G29" s="28">
        <f>F29/J29*100</f>
        <v>-63.667232597623091</v>
      </c>
      <c r="I29" s="122">
        <v>427</v>
      </c>
      <c r="J29" s="122">
        <v>1767</v>
      </c>
    </row>
    <row r="30" spans="1:14" x14ac:dyDescent="0.2">
      <c r="A30" s="19" t="s">
        <v>162</v>
      </c>
      <c r="B30" s="157">
        <v>1130</v>
      </c>
      <c r="C30" s="28">
        <f>B30/TaulaC1!$B$39*100</f>
        <v>1.8796054491924352</v>
      </c>
      <c r="D30" s="27">
        <f t="shared" si="5"/>
        <v>542</v>
      </c>
      <c r="E30" s="28">
        <f t="shared" ref="E30:E36" si="7">D30/I30*100</f>
        <v>92.176870748299322</v>
      </c>
      <c r="F30" s="27">
        <f t="shared" si="6"/>
        <v>-477</v>
      </c>
      <c r="G30" s="28">
        <f t="shared" ref="G30:G36" si="8">F30/J30*100</f>
        <v>-29.682638456751707</v>
      </c>
      <c r="I30" s="122">
        <v>588</v>
      </c>
      <c r="J30" s="122">
        <v>1607</v>
      </c>
      <c r="K30" s="31"/>
      <c r="L30" s="31"/>
    </row>
    <row r="31" spans="1:14" x14ac:dyDescent="0.2">
      <c r="A31" s="19" t="s">
        <v>163</v>
      </c>
      <c r="B31" s="157">
        <v>10445</v>
      </c>
      <c r="C31" s="28">
        <f>B31/TaulaC1!$B$39*100</f>
        <v>17.373875147623881</v>
      </c>
      <c r="D31" s="27">
        <f t="shared" si="5"/>
        <v>3741</v>
      </c>
      <c r="E31" s="28">
        <f t="shared" si="7"/>
        <v>55.802505966587113</v>
      </c>
      <c r="F31" s="27">
        <f t="shared" si="6"/>
        <v>-1703</v>
      </c>
      <c r="G31" s="28">
        <f>F31/J31*100</f>
        <v>-14.018768521567338</v>
      </c>
      <c r="I31" s="122">
        <v>6704</v>
      </c>
      <c r="J31" s="122">
        <v>12148</v>
      </c>
    </row>
    <row r="32" spans="1:14" x14ac:dyDescent="0.2">
      <c r="A32" s="19" t="s">
        <v>164</v>
      </c>
      <c r="B32" s="157">
        <v>5545</v>
      </c>
      <c r="C32" s="28">
        <f>B32/TaulaC1!$B$39*100</f>
        <v>9.223373642276151</v>
      </c>
      <c r="D32" s="27">
        <f t="shared" si="5"/>
        <v>1994</v>
      </c>
      <c r="E32" s="28">
        <f t="shared" si="7"/>
        <v>56.153196282737262</v>
      </c>
      <c r="F32" s="27">
        <f t="shared" si="6"/>
        <v>-2762</v>
      </c>
      <c r="G32" s="28">
        <f t="shared" si="8"/>
        <v>-33.249067051883955</v>
      </c>
      <c r="I32" s="122">
        <v>3551</v>
      </c>
      <c r="J32" s="122">
        <v>8307</v>
      </c>
    </row>
    <row r="33" spans="1:12" x14ac:dyDescent="0.2">
      <c r="A33" s="19" t="s">
        <v>165</v>
      </c>
      <c r="B33" s="157">
        <v>32249</v>
      </c>
      <c r="C33" s="28">
        <f>B33/TaulaC1!$B$39*100</f>
        <v>53.641943478767104</v>
      </c>
      <c r="D33" s="27">
        <f t="shared" si="5"/>
        <v>14979</v>
      </c>
      <c r="E33" s="28">
        <f t="shared" si="7"/>
        <v>86.734221192819916</v>
      </c>
      <c r="F33" s="27">
        <f t="shared" si="6"/>
        <v>-11238</v>
      </c>
      <c r="G33" s="28">
        <f t="shared" si="8"/>
        <v>-25.842205716650952</v>
      </c>
      <c r="I33" s="122">
        <v>17270</v>
      </c>
      <c r="J33" s="122">
        <v>43487</v>
      </c>
    </row>
    <row r="34" spans="1:12" x14ac:dyDescent="0.2">
      <c r="A34" s="19" t="s">
        <v>166</v>
      </c>
      <c r="B34" s="157">
        <v>2659</v>
      </c>
      <c r="C34" s="28">
        <f>B34/TaulaC1!$B$39*100</f>
        <v>4.4228945923917564</v>
      </c>
      <c r="D34" s="27">
        <f t="shared" si="5"/>
        <v>1128</v>
      </c>
      <c r="E34" s="28">
        <f t="shared" si="7"/>
        <v>73.6773350751143</v>
      </c>
      <c r="F34" s="27">
        <f t="shared" si="6"/>
        <v>-1094</v>
      </c>
      <c r="G34" s="28">
        <f t="shared" si="8"/>
        <v>-29.150013322675193</v>
      </c>
      <c r="I34" s="122">
        <v>1531</v>
      </c>
      <c r="J34" s="122">
        <v>3753</v>
      </c>
    </row>
    <row r="35" spans="1:12" x14ac:dyDescent="0.2">
      <c r="A35" s="19" t="s">
        <v>167</v>
      </c>
      <c r="B35" s="157">
        <v>1879</v>
      </c>
      <c r="C35" s="28">
        <f>B35/TaulaC1!$B$39*100</f>
        <v>3.1254678221527303</v>
      </c>
      <c r="D35" s="27">
        <f t="shared" si="5"/>
        <v>739</v>
      </c>
      <c r="E35" s="28">
        <f t="shared" si="7"/>
        <v>64.824561403508767</v>
      </c>
      <c r="F35" s="27">
        <f t="shared" si="6"/>
        <v>-381</v>
      </c>
      <c r="G35" s="28">
        <f t="shared" si="8"/>
        <v>-16.858407079646017</v>
      </c>
      <c r="I35" s="122">
        <v>1140</v>
      </c>
      <c r="J35" s="122">
        <v>2260</v>
      </c>
    </row>
    <row r="36" spans="1:12" x14ac:dyDescent="0.2">
      <c r="A36" s="19" t="s">
        <v>168</v>
      </c>
      <c r="B36" s="157">
        <v>4789</v>
      </c>
      <c r="C36" s="28">
        <f>B36/TaulaC1!$B$39*100</f>
        <v>7.9658676957367893</v>
      </c>
      <c r="D36" s="27">
        <f t="shared" si="5"/>
        <v>1725</v>
      </c>
      <c r="E36" s="28">
        <f t="shared" si="7"/>
        <v>56.298955613577029</v>
      </c>
      <c r="F36" s="27">
        <f t="shared" si="6"/>
        <v>-898</v>
      </c>
      <c r="G36" s="28">
        <f t="shared" si="8"/>
        <v>-15.790399155969755</v>
      </c>
      <c r="I36" s="122">
        <v>3064</v>
      </c>
      <c r="J36" s="122">
        <v>5687</v>
      </c>
    </row>
    <row r="37" spans="1:12" x14ac:dyDescent="0.2">
      <c r="A37" s="19" t="s">
        <v>169</v>
      </c>
      <c r="B37" s="157">
        <v>650</v>
      </c>
      <c r="C37" s="28">
        <f>B37/TaulaC1!$B$39*100</f>
        <v>1.0811889751991883</v>
      </c>
      <c r="D37" s="27">
        <f t="shared" si="5"/>
        <v>223</v>
      </c>
      <c r="E37" s="28">
        <f>D37/I37*100</f>
        <v>52.224824355971897</v>
      </c>
      <c r="F37" s="27">
        <f t="shared" si="6"/>
        <v>-268</v>
      </c>
      <c r="G37" s="28">
        <f>F37/J37*100</f>
        <v>-29.193899782135073</v>
      </c>
      <c r="I37" s="122">
        <v>427</v>
      </c>
      <c r="J37" s="122">
        <v>918</v>
      </c>
      <c r="K37" s="31"/>
    </row>
    <row r="38" spans="1:12" x14ac:dyDescent="0.2">
      <c r="A38" s="30" t="s">
        <v>371</v>
      </c>
      <c r="B38" s="157">
        <v>131</v>
      </c>
      <c r="C38" s="28">
        <f>B38/TaulaC1!$B$39*100</f>
        <v>0.21790116269399026</v>
      </c>
      <c r="D38" s="27">
        <f t="shared" ref="D38" si="9">B38-I38</f>
        <v>42</v>
      </c>
      <c r="E38" s="28">
        <f>D38/I38*100</f>
        <v>47.191011235955052</v>
      </c>
      <c r="F38" s="27">
        <f t="shared" ref="F38" si="10">B38-J38</f>
        <v>-27</v>
      </c>
      <c r="G38" s="28">
        <f>F38/J38*100</f>
        <v>-17.088607594936708</v>
      </c>
      <c r="I38" s="122">
        <v>89</v>
      </c>
      <c r="J38" s="122">
        <v>158</v>
      </c>
      <c r="K38" s="31"/>
    </row>
    <row r="39" spans="1:12" x14ac:dyDescent="0.2">
      <c r="A39" s="37" t="s">
        <v>342</v>
      </c>
      <c r="B39" s="158"/>
      <c r="C39" s="156"/>
      <c r="D39" s="155"/>
      <c r="E39" s="156"/>
      <c r="F39" s="155"/>
      <c r="G39" s="156"/>
      <c r="I39" s="122"/>
      <c r="J39" s="122"/>
      <c r="K39" s="159"/>
      <c r="L39" s="159"/>
    </row>
    <row r="40" spans="1:12" x14ac:dyDescent="0.2">
      <c r="A40" s="19" t="s">
        <v>269</v>
      </c>
      <c r="B40" s="27">
        <v>0</v>
      </c>
      <c r="C40" s="28">
        <f>B40/TaulaC1!$B$39*100</f>
        <v>0</v>
      </c>
      <c r="D40" s="27">
        <f t="shared" si="2"/>
        <v>0</v>
      </c>
      <c r="E40" s="61" t="s">
        <v>450</v>
      </c>
      <c r="F40" s="27">
        <f t="shared" si="1"/>
        <v>-2</v>
      </c>
      <c r="G40" s="28">
        <f t="shared" si="4"/>
        <v>-100</v>
      </c>
      <c r="I40" s="122">
        <v>0</v>
      </c>
      <c r="J40" s="122">
        <v>2</v>
      </c>
      <c r="K40" s="159"/>
      <c r="L40" s="159"/>
    </row>
    <row r="41" spans="1:12" x14ac:dyDescent="0.2">
      <c r="A41" s="19" t="s">
        <v>270</v>
      </c>
      <c r="B41" s="27">
        <v>168</v>
      </c>
      <c r="C41" s="28">
        <f>B41/TaulaC1!$B$39*100</f>
        <v>0.27944576589763637</v>
      </c>
      <c r="D41" s="27">
        <f t="shared" si="2"/>
        <v>51</v>
      </c>
      <c r="E41" s="28">
        <f t="shared" si="0"/>
        <v>43.589743589743591</v>
      </c>
      <c r="F41" s="27">
        <f t="shared" si="1"/>
        <v>-54</v>
      </c>
      <c r="G41" s="28">
        <f t="shared" si="4"/>
        <v>-24.324324324324326</v>
      </c>
      <c r="I41" s="122">
        <v>117</v>
      </c>
      <c r="J41" s="122">
        <v>222</v>
      </c>
      <c r="K41" s="159"/>
    </row>
    <row r="42" spans="1:12" x14ac:dyDescent="0.2">
      <c r="A42" s="19" t="s">
        <v>271</v>
      </c>
      <c r="B42" s="27">
        <v>4705</v>
      </c>
      <c r="C42" s="28">
        <f>B42/TaulaC1!$B$39*100</f>
        <v>7.8261448127879705</v>
      </c>
      <c r="D42" s="27">
        <f t="shared" si="2"/>
        <v>1879</v>
      </c>
      <c r="E42" s="28">
        <f t="shared" si="0"/>
        <v>66.489738145789104</v>
      </c>
      <c r="F42" s="27">
        <f t="shared" si="1"/>
        <v>-927</v>
      </c>
      <c r="G42" s="28">
        <f t="shared" si="4"/>
        <v>-16.459517045454543</v>
      </c>
      <c r="I42" s="122">
        <v>2826</v>
      </c>
      <c r="J42" s="122">
        <v>5632</v>
      </c>
      <c r="K42" s="159"/>
      <c r="L42" s="159"/>
    </row>
    <row r="43" spans="1:12" x14ac:dyDescent="0.2">
      <c r="A43" s="19" t="s">
        <v>209</v>
      </c>
      <c r="B43" s="27">
        <v>6153</v>
      </c>
      <c r="C43" s="28">
        <f>B43/TaulaC1!$B$39*100</f>
        <v>10.234701176000932</v>
      </c>
      <c r="D43" s="27">
        <f t="shared" si="2"/>
        <v>4105</v>
      </c>
      <c r="E43" s="28">
        <f t="shared" si="0"/>
        <v>200.439453125</v>
      </c>
      <c r="F43" s="27">
        <f t="shared" si="1"/>
        <v>-2363</v>
      </c>
      <c r="G43" s="28">
        <f t="shared" si="4"/>
        <v>-27.747768905589474</v>
      </c>
      <c r="I43" s="122">
        <v>2048</v>
      </c>
      <c r="J43" s="122">
        <v>8516</v>
      </c>
      <c r="K43" s="159"/>
      <c r="L43" s="159"/>
    </row>
    <row r="44" spans="1:12" x14ac:dyDescent="0.2">
      <c r="A44" s="19" t="s">
        <v>278</v>
      </c>
      <c r="B44" s="27">
        <v>4118</v>
      </c>
      <c r="C44" s="28">
        <f>B44/TaulaC1!$B$39*100</f>
        <v>6.8497479998003961</v>
      </c>
      <c r="D44" s="27">
        <f t="shared" si="2"/>
        <v>1597</v>
      </c>
      <c r="E44" s="28">
        <f t="shared" si="0"/>
        <v>63.347877826259428</v>
      </c>
      <c r="F44" s="27">
        <f t="shared" si="1"/>
        <v>-1311</v>
      </c>
      <c r="G44" s="28">
        <f t="shared" si="4"/>
        <v>-24.148093571560139</v>
      </c>
      <c r="I44" s="122">
        <v>2521</v>
      </c>
      <c r="J44" s="122">
        <v>5429</v>
      </c>
      <c r="K44" s="159"/>
      <c r="L44" s="159"/>
    </row>
    <row r="45" spans="1:12" x14ac:dyDescent="0.2">
      <c r="A45" s="19" t="s">
        <v>279</v>
      </c>
      <c r="B45" s="27">
        <v>10799</v>
      </c>
      <c r="C45" s="28">
        <f>B45/TaulaC1!$B$39*100</f>
        <v>17.962707297193901</v>
      </c>
      <c r="D45" s="27">
        <f t="shared" si="2"/>
        <v>3284</v>
      </c>
      <c r="E45" s="28">
        <f t="shared" si="0"/>
        <v>43.699268130405855</v>
      </c>
      <c r="F45" s="27">
        <f t="shared" si="1"/>
        <v>-6890</v>
      </c>
      <c r="G45" s="28">
        <f t="shared" si="4"/>
        <v>-38.950760359545477</v>
      </c>
      <c r="I45" s="122">
        <v>7515</v>
      </c>
      <c r="J45" s="122">
        <v>17689</v>
      </c>
      <c r="K45" s="159"/>
      <c r="L45" s="159"/>
    </row>
    <row r="46" spans="1:12" x14ac:dyDescent="0.2">
      <c r="A46" s="19" t="s">
        <v>282</v>
      </c>
      <c r="B46" s="27">
        <v>54</v>
      </c>
      <c r="C46" s="28">
        <f>B46/TaulaC1!$B$39*100</f>
        <v>8.9821853324240253E-2</v>
      </c>
      <c r="D46" s="27">
        <f t="shared" si="2"/>
        <v>-8</v>
      </c>
      <c r="E46" s="28">
        <f t="shared" si="0"/>
        <v>-12.903225806451612</v>
      </c>
      <c r="F46" s="27">
        <f t="shared" si="1"/>
        <v>-18</v>
      </c>
      <c r="G46" s="28">
        <f t="shared" si="4"/>
        <v>-25</v>
      </c>
      <c r="I46" s="122">
        <v>62</v>
      </c>
      <c r="J46" s="122">
        <v>72</v>
      </c>
      <c r="K46" s="159"/>
      <c r="L46" s="159"/>
    </row>
    <row r="47" spans="1:12" x14ac:dyDescent="0.2">
      <c r="A47" s="19" t="s">
        <v>280</v>
      </c>
      <c r="B47" s="27">
        <v>3762</v>
      </c>
      <c r="C47" s="28">
        <f>B47/TaulaC1!$B$39*100</f>
        <v>6.2575891149220713</v>
      </c>
      <c r="D47" s="27">
        <f t="shared" si="2"/>
        <v>1019</v>
      </c>
      <c r="E47" s="28">
        <f t="shared" si="0"/>
        <v>37.149106817353264</v>
      </c>
      <c r="F47" s="27">
        <f t="shared" si="1"/>
        <v>-1300</v>
      </c>
      <c r="G47" s="28">
        <f t="shared" si="4"/>
        <v>-25.68154879494271</v>
      </c>
      <c r="I47" s="122">
        <v>2743</v>
      </c>
      <c r="J47" s="122">
        <v>5062</v>
      </c>
      <c r="K47" s="159"/>
      <c r="L47" s="159"/>
    </row>
    <row r="48" spans="1:12" x14ac:dyDescent="0.2">
      <c r="A48" s="19" t="s">
        <v>281</v>
      </c>
      <c r="B48" s="27">
        <v>4660</v>
      </c>
      <c r="C48" s="28">
        <f>B48/TaulaC1!$B$39*100</f>
        <v>7.7512932683511035</v>
      </c>
      <c r="D48" s="27">
        <f t="shared" si="2"/>
        <v>2466</v>
      </c>
      <c r="E48" s="28">
        <f t="shared" si="0"/>
        <v>112.39744758432086</v>
      </c>
      <c r="F48" s="27">
        <f t="shared" si="1"/>
        <v>-2587</v>
      </c>
      <c r="G48" s="28">
        <f t="shared" si="4"/>
        <v>-35.69753001241893</v>
      </c>
      <c r="I48" s="122">
        <v>2194</v>
      </c>
      <c r="J48" s="122">
        <v>7247</v>
      </c>
      <c r="K48" s="159"/>
      <c r="L48" s="159"/>
    </row>
    <row r="49" spans="1:12" x14ac:dyDescent="0.2">
      <c r="A49" s="34" t="s">
        <v>277</v>
      </c>
      <c r="B49" s="35">
        <v>25700</v>
      </c>
      <c r="C49" s="36">
        <f>B49/TaulaC1!$B$39*100</f>
        <v>42.748548711721753</v>
      </c>
      <c r="D49" s="35">
        <f t="shared" si="2"/>
        <v>10935</v>
      </c>
      <c r="E49" s="36">
        <f t="shared" si="0"/>
        <v>74.06027768371149</v>
      </c>
      <c r="F49" s="35">
        <f t="shared" si="1"/>
        <v>-4521</v>
      </c>
      <c r="G49" s="36">
        <f t="shared" si="4"/>
        <v>-14.95979616822739</v>
      </c>
      <c r="I49" s="122">
        <v>14765</v>
      </c>
      <c r="J49" s="122">
        <v>30221</v>
      </c>
      <c r="K49" s="159"/>
      <c r="L49" s="159"/>
    </row>
    <row r="50" spans="1:12" x14ac:dyDescent="0.2">
      <c r="A50" s="43" t="s">
        <v>359</v>
      </c>
      <c r="B50" s="31"/>
      <c r="L50" s="159"/>
    </row>
    <row r="51" spans="1:12" x14ac:dyDescent="0.2">
      <c r="B51" s="31"/>
      <c r="I51" s="122"/>
      <c r="J51" s="122"/>
    </row>
    <row r="52" spans="1:12" x14ac:dyDescent="0.2">
      <c r="A52" s="113"/>
      <c r="B52" s="122">
        <f>SUM(B40:B49)</f>
        <v>60119</v>
      </c>
      <c r="C52" s="122"/>
      <c r="I52" s="122">
        <f>SUM(I40:I51)</f>
        <v>34791</v>
      </c>
      <c r="J52" s="122"/>
    </row>
    <row r="53" spans="1:12" x14ac:dyDescent="0.2">
      <c r="A53" s="113"/>
      <c r="B53" s="122">
        <f>SUM(B29:B38)</f>
        <v>60119</v>
      </c>
      <c r="C53" s="113"/>
      <c r="I53" s="122">
        <f>SUM(I29:I38)</f>
        <v>34791</v>
      </c>
      <c r="J53" s="122"/>
    </row>
    <row r="54" spans="1:12" x14ac:dyDescent="0.2">
      <c r="A54" s="113"/>
      <c r="B54" s="122">
        <f>SUM(B20:B27)</f>
        <v>60119</v>
      </c>
      <c r="C54" s="113"/>
      <c r="I54" s="122">
        <f>SUM(I20:I27)</f>
        <v>34791</v>
      </c>
      <c r="J54" s="122"/>
    </row>
    <row r="55" spans="1:12" x14ac:dyDescent="0.2">
      <c r="A55" s="113"/>
      <c r="B55" s="122">
        <f>SUM(B13:B18)</f>
        <v>60119</v>
      </c>
      <c r="C55" s="113"/>
      <c r="I55" s="122">
        <f>SUM(I13:I18)</f>
        <v>34791</v>
      </c>
      <c r="J55" s="122"/>
    </row>
    <row r="56" spans="1:12" x14ac:dyDescent="0.2">
      <c r="A56" s="113"/>
      <c r="B56" s="122">
        <f>SUM(B10:B11)</f>
        <v>60119</v>
      </c>
      <c r="C56" s="113"/>
      <c r="I56" s="122">
        <f>SUM(I10:I11)</f>
        <v>34791</v>
      </c>
      <c r="J56" s="122"/>
    </row>
    <row r="57" spans="1:12" x14ac:dyDescent="0.2">
      <c r="A57" s="113"/>
      <c r="B57" s="122"/>
      <c r="C57" s="113"/>
    </row>
    <row r="58" spans="1:12" x14ac:dyDescent="0.2">
      <c r="A58" s="113"/>
      <c r="B58" s="122"/>
      <c r="C58" s="113"/>
    </row>
    <row r="59" spans="1:12" x14ac:dyDescent="0.2">
      <c r="A59" s="113"/>
      <c r="B59" s="113"/>
      <c r="C59" s="113" t="s">
        <v>382</v>
      </c>
    </row>
    <row r="60" spans="1:12" x14ac:dyDescent="0.2">
      <c r="A60" s="113"/>
      <c r="B60" s="113"/>
      <c r="C60" s="113"/>
    </row>
    <row r="66" spans="1:2" x14ac:dyDescent="0.2">
      <c r="B66" s="160"/>
    </row>
    <row r="67" spans="1:2" x14ac:dyDescent="0.2">
      <c r="A67" s="161"/>
      <c r="B67" s="160"/>
    </row>
    <row r="68" spans="1:2" x14ac:dyDescent="0.2">
      <c r="A68" s="161"/>
      <c r="B68" s="162"/>
    </row>
    <row r="69" spans="1:2" x14ac:dyDescent="0.2">
      <c r="A69" s="161"/>
      <c r="B69" s="162"/>
    </row>
    <row r="70" spans="1:2" x14ac:dyDescent="0.2">
      <c r="A70" s="161"/>
      <c r="B70" s="162"/>
    </row>
    <row r="71" spans="1:2" x14ac:dyDescent="0.2">
      <c r="A71" s="161"/>
      <c r="B71" s="162"/>
    </row>
    <row r="72" spans="1:2" x14ac:dyDescent="0.2">
      <c r="A72" s="161"/>
      <c r="B72" s="160"/>
    </row>
    <row r="73" spans="1:2" x14ac:dyDescent="0.2">
      <c r="A73" s="161"/>
      <c r="B73" s="162"/>
    </row>
    <row r="74" spans="1:2" x14ac:dyDescent="0.2">
      <c r="A74" s="161"/>
      <c r="B74" s="162"/>
    </row>
    <row r="75" spans="1:2" x14ac:dyDescent="0.2">
      <c r="A75" s="161"/>
      <c r="B75" s="162"/>
    </row>
    <row r="76" spans="1:2" x14ac:dyDescent="0.2">
      <c r="A76" s="161"/>
    </row>
  </sheetData>
  <mergeCells count="5">
    <mergeCell ref="B7:B8"/>
    <mergeCell ref="A7:A8"/>
    <mergeCell ref="D7:E7"/>
    <mergeCell ref="F7:G7"/>
    <mergeCell ref="C7:C8"/>
  </mergeCells>
  <phoneticPr fontId="2" type="noConversion"/>
  <conditionalFormatting sqref="C13:C18">
    <cfRule type="colorScale" priority="6">
      <colorScale>
        <cfvo type="min"/>
        <cfvo type="max"/>
        <color rgb="FFFFEF9C"/>
        <color rgb="FF63BE7B"/>
      </colorScale>
    </cfRule>
  </conditionalFormatting>
  <conditionalFormatting sqref="C20:C27">
    <cfRule type="colorScale" priority="5">
      <colorScale>
        <cfvo type="min"/>
        <cfvo type="max"/>
        <color rgb="FFFFEF9C"/>
        <color rgb="FF63BE7B"/>
      </colorScale>
    </cfRule>
  </conditionalFormatting>
  <conditionalFormatting sqref="C10:C11">
    <cfRule type="colorScale" priority="4">
      <colorScale>
        <cfvo type="min"/>
        <cfvo type="max"/>
        <color rgb="FFFFEF9C"/>
        <color rgb="FF63BE7B"/>
      </colorScale>
    </cfRule>
  </conditionalFormatting>
  <conditionalFormatting sqref="C29:C38">
    <cfRule type="colorScale" priority="3">
      <colorScale>
        <cfvo type="min"/>
        <cfvo type="max"/>
        <color rgb="FFFFEF9C"/>
        <color rgb="FF63BE7B"/>
      </colorScale>
    </cfRule>
  </conditionalFormatting>
  <conditionalFormatting sqref="C40:C49">
    <cfRule type="colorScale" priority="2">
      <colorScale>
        <cfvo type="min"/>
        <cfvo type="max"/>
        <color rgb="FFFFEF9C"/>
        <color rgb="FF63BE7B"/>
      </colorScale>
    </cfRule>
  </conditionalFormatting>
  <conditionalFormatting sqref="D10:D11 F10:F11 D13:D18 F13:F18 D20:D27 F20:F27 D40:D49 F40:F49 D29:D38 F29:F38">
    <cfRule type="dataBar" priority="1">
      <dataBar>
        <cfvo type="min"/>
        <cfvo type="max"/>
        <color rgb="FF63C384"/>
      </dataBar>
      <extLst>
        <ext xmlns:x14="http://schemas.microsoft.com/office/spreadsheetml/2009/9/main" uri="{B025F937-C7B1-47D3-B67F-A62EFF666E3E}">
          <x14:id>{D32663C2-5FFF-4D1E-8B3B-737EF9F9EE72}</x14:id>
        </ext>
      </extLst>
    </cfRule>
  </conditionalFormatting>
  <hyperlinks>
    <hyperlink ref="A1" location="Índex!A1" display="TORNAR A L'ÍNDEX" xr:uid="{00000000-0004-0000-2500-000000000000}"/>
    <hyperlink ref="C1" location="TaulaC1!A1" display="TAULA ANTERIOR" xr:uid="{00000000-0004-0000-2500-000001000000}"/>
    <hyperlink ref="E1" location="TaulaC3!A1" display="TAULA SEGÜENT" xr:uid="{00000000-0004-0000-2500-000002000000}"/>
  </hyperlinks>
  <pageMargins left="0.75" right="0.75" top="1" bottom="1" header="0" footer="0"/>
  <pageSetup paperSize="9" scale="73" orientation="portrait"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D32663C2-5FFF-4D1E-8B3B-737EF9F9EE72}">
            <x14:dataBar minLength="0" maxLength="100">
              <x14:cfvo type="autoMin"/>
              <x14:cfvo type="autoMax"/>
              <x14:negativeFillColor rgb="FFC00000"/>
              <x14:axisColor theme="0"/>
            </x14:dataBar>
          </x14:cfRule>
          <xm:sqref>D10:D11 F10:F11 D13:D18 F13:F18 D20:D27 F20:F27 D40:D49 F40:F49 D29:D38 F29:F38</xm:sqref>
        </x14:conditionalFormatting>
      </x14:conditionalFormatting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5"/>
  <dimension ref="A1:R59"/>
  <sheetViews>
    <sheetView zoomScaleNormal="100" workbookViewId="0">
      <selection activeCell="A3" sqref="A3"/>
    </sheetView>
  </sheetViews>
  <sheetFormatPr baseColWidth="10" defaultColWidth="12.83203125" defaultRowHeight="12.75" x14ac:dyDescent="0.2"/>
  <cols>
    <col min="1" max="1" width="27.83203125" style="19" customWidth="1"/>
    <col min="2" max="8" width="12.83203125" style="19" customWidth="1"/>
    <col min="9" max="10" width="12.83203125" style="113" customWidth="1"/>
    <col min="11" max="12" width="12.83203125" style="19" customWidth="1"/>
    <col min="13" max="16384" width="12.83203125" style="19"/>
  </cols>
  <sheetData>
    <row r="1" spans="1:13" x14ac:dyDescent="0.2">
      <c r="A1" s="21" t="s">
        <v>34</v>
      </c>
      <c r="C1" s="21" t="s">
        <v>87</v>
      </c>
      <c r="E1" s="21" t="s">
        <v>47</v>
      </c>
    </row>
    <row r="2" spans="1:13" x14ac:dyDescent="0.2">
      <c r="A2" s="21"/>
    </row>
    <row r="3" spans="1:13" x14ac:dyDescent="0.2">
      <c r="A3" s="15" t="s">
        <v>449</v>
      </c>
      <c r="B3" s="15"/>
      <c r="C3" s="15"/>
      <c r="D3" s="15"/>
      <c r="E3" s="15"/>
      <c r="F3" s="15"/>
      <c r="G3" s="15"/>
      <c r="H3" s="15"/>
    </row>
    <row r="4" spans="1:13" x14ac:dyDescent="0.2">
      <c r="A4" s="21"/>
    </row>
    <row r="5" spans="1:13" x14ac:dyDescent="0.2">
      <c r="A5" s="23" t="str">
        <f>Índex!B71</f>
        <v>Taula C3</v>
      </c>
      <c r="B5" s="23" t="str">
        <f>Índex!A8</f>
        <v>3r trimestre 2020</v>
      </c>
      <c r="C5" s="23"/>
    </row>
    <row r="6" spans="1:13" ht="13.5" thickBot="1" x14ac:dyDescent="0.25">
      <c r="A6" s="44" t="str">
        <f>Índex!C71</f>
        <v>Contractació registrada de persones estrangeres per municipis i àmbits territorials</v>
      </c>
      <c r="B6" s="40"/>
      <c r="C6" s="40"/>
      <c r="D6" s="40"/>
      <c r="E6" s="40"/>
      <c r="F6" s="40"/>
      <c r="G6" s="40"/>
      <c r="I6" s="113" t="s">
        <v>46</v>
      </c>
    </row>
    <row r="7" spans="1:13" x14ac:dyDescent="0.2">
      <c r="A7" s="179"/>
      <c r="B7" s="177" t="s">
        <v>37</v>
      </c>
      <c r="C7" s="181" t="s">
        <v>203</v>
      </c>
      <c r="D7" s="182" t="s">
        <v>39</v>
      </c>
      <c r="E7" s="182"/>
      <c r="F7" s="182" t="s">
        <v>40</v>
      </c>
      <c r="G7" s="182"/>
      <c r="I7" s="113" t="s">
        <v>42</v>
      </c>
      <c r="J7" s="113" t="s">
        <v>44</v>
      </c>
    </row>
    <row r="8" spans="1:13" x14ac:dyDescent="0.2">
      <c r="A8" s="180"/>
      <c r="B8" s="178"/>
      <c r="C8" s="194"/>
      <c r="D8" s="84" t="s">
        <v>37</v>
      </c>
      <c r="E8" s="84" t="s">
        <v>38</v>
      </c>
      <c r="F8" s="84" t="s">
        <v>37</v>
      </c>
      <c r="G8" s="84" t="s">
        <v>38</v>
      </c>
      <c r="I8" s="116" t="s">
        <v>43</v>
      </c>
      <c r="J8" s="116" t="s">
        <v>45</v>
      </c>
    </row>
    <row r="9" spans="1:13" x14ac:dyDescent="0.2">
      <c r="A9" s="19" t="s">
        <v>49</v>
      </c>
      <c r="B9" s="27">
        <v>404</v>
      </c>
      <c r="C9" s="28">
        <f>B9/TaulaC1!B9*100</f>
        <v>18.816953889147648</v>
      </c>
      <c r="D9" s="27">
        <f>B9-I9</f>
        <v>90</v>
      </c>
      <c r="E9" s="28">
        <f t="shared" ref="E9:E39" si="0">D9/I9*100</f>
        <v>28.662420382165603</v>
      </c>
      <c r="F9" s="27">
        <f>B9-J9</f>
        <v>-59</v>
      </c>
      <c r="G9" s="28">
        <f>F9/J9*100</f>
        <v>-12.742980561555076</v>
      </c>
      <c r="I9" s="122">
        <v>314</v>
      </c>
      <c r="J9" s="113">
        <v>463</v>
      </c>
    </row>
    <row r="10" spans="1:13" x14ac:dyDescent="0.2">
      <c r="A10" s="30" t="s">
        <v>50</v>
      </c>
      <c r="B10" s="27">
        <v>29</v>
      </c>
      <c r="C10" s="28">
        <f>B10/TaulaC1!B10*100</f>
        <v>21.167883211678831</v>
      </c>
      <c r="D10" s="27">
        <f t="shared" ref="D10:D39" si="1">B10-I10</f>
        <v>18</v>
      </c>
      <c r="E10" s="28">
        <f t="shared" si="0"/>
        <v>163.63636363636365</v>
      </c>
      <c r="F10" s="27">
        <f t="shared" ref="F10:F38" si="2">B10-J10</f>
        <v>3</v>
      </c>
      <c r="G10" s="28">
        <f>F10/J10*100</f>
        <v>11.538461538461538</v>
      </c>
      <c r="I10" s="122">
        <v>11</v>
      </c>
      <c r="J10" s="113">
        <v>26</v>
      </c>
    </row>
    <row r="11" spans="1:13" x14ac:dyDescent="0.2">
      <c r="A11" s="19" t="s">
        <v>51</v>
      </c>
      <c r="B11" s="27">
        <v>774</v>
      </c>
      <c r="C11" s="28">
        <f>B11/TaulaC1!B11*100</f>
        <v>29.815100154083208</v>
      </c>
      <c r="D11" s="27">
        <f>B11-I11</f>
        <v>209</v>
      </c>
      <c r="E11" s="28">
        <f t="shared" si="0"/>
        <v>36.991150442477874</v>
      </c>
      <c r="F11" s="27">
        <f>B11-J11</f>
        <v>-185</v>
      </c>
      <c r="G11" s="28">
        <f t="shared" ref="G11:G42" si="3">F11/J11*100</f>
        <v>-19.290928050052138</v>
      </c>
      <c r="I11" s="122">
        <v>565</v>
      </c>
      <c r="J11" s="113">
        <v>959</v>
      </c>
    </row>
    <row r="12" spans="1:13" x14ac:dyDescent="0.2">
      <c r="A12" s="19" t="s">
        <v>52</v>
      </c>
      <c r="B12" s="27">
        <v>9</v>
      </c>
      <c r="C12" s="28">
        <f>B12/TaulaC1!B12*100</f>
        <v>8.6538461538461533</v>
      </c>
      <c r="D12" s="27">
        <f t="shared" si="1"/>
        <v>4</v>
      </c>
      <c r="E12" s="28">
        <f t="shared" si="0"/>
        <v>80</v>
      </c>
      <c r="F12" s="27">
        <f>B12-J12</f>
        <v>-40</v>
      </c>
      <c r="G12" s="28">
        <f>F12/J12*100</f>
        <v>-81.632653061224488</v>
      </c>
      <c r="I12" s="122">
        <v>5</v>
      </c>
      <c r="J12" s="113">
        <v>49</v>
      </c>
    </row>
    <row r="13" spans="1:13" x14ac:dyDescent="0.2">
      <c r="A13" s="19" t="s">
        <v>53</v>
      </c>
      <c r="B13" s="27">
        <v>97</v>
      </c>
      <c r="C13" s="28">
        <f>B13/TaulaC1!B13*100</f>
        <v>30.793650793650794</v>
      </c>
      <c r="D13" s="27">
        <f t="shared" si="1"/>
        <v>46</v>
      </c>
      <c r="E13" s="28">
        <f t="shared" si="0"/>
        <v>90.196078431372555</v>
      </c>
      <c r="F13" s="27">
        <f t="shared" si="2"/>
        <v>8</v>
      </c>
      <c r="G13" s="28">
        <f>F13/J13*100</f>
        <v>8.9887640449438209</v>
      </c>
      <c r="I13" s="122">
        <v>51</v>
      </c>
      <c r="J13" s="113">
        <v>89</v>
      </c>
      <c r="L13" s="159"/>
      <c r="M13" s="159"/>
    </row>
    <row r="14" spans="1:13" x14ac:dyDescent="0.2">
      <c r="A14" s="19" t="s">
        <v>54</v>
      </c>
      <c r="B14" s="27">
        <v>23</v>
      </c>
      <c r="C14" s="28">
        <f>B14/TaulaC1!B14*100</f>
        <v>11.330049261083744</v>
      </c>
      <c r="D14" s="27">
        <f t="shared" si="1"/>
        <v>23</v>
      </c>
      <c r="E14" s="61" t="s">
        <v>450</v>
      </c>
      <c r="F14" s="27">
        <f t="shared" si="2"/>
        <v>-3</v>
      </c>
      <c r="G14" s="28">
        <f>F14/J14*100</f>
        <v>-11.538461538461538</v>
      </c>
      <c r="I14" s="122">
        <v>0</v>
      </c>
      <c r="J14" s="113">
        <v>26</v>
      </c>
      <c r="L14" s="163"/>
      <c r="M14" s="163"/>
    </row>
    <row r="15" spans="1:13" x14ac:dyDescent="0.2">
      <c r="A15" s="19" t="s">
        <v>55</v>
      </c>
      <c r="B15" s="27">
        <v>57</v>
      </c>
      <c r="C15" s="28">
        <f>B15/TaulaC1!B15*100</f>
        <v>21.268656716417912</v>
      </c>
      <c r="D15" s="27">
        <f t="shared" si="1"/>
        <v>22</v>
      </c>
      <c r="E15" s="28">
        <f t="shared" si="0"/>
        <v>62.857142857142854</v>
      </c>
      <c r="F15" s="27">
        <f t="shared" si="2"/>
        <v>1</v>
      </c>
      <c r="G15" s="28">
        <f t="shared" si="3"/>
        <v>1.7857142857142856</v>
      </c>
      <c r="I15" s="122">
        <v>35</v>
      </c>
      <c r="J15" s="113">
        <v>56</v>
      </c>
      <c r="L15" s="163"/>
      <c r="M15" s="159"/>
    </row>
    <row r="16" spans="1:13" x14ac:dyDescent="0.2">
      <c r="A16" s="19" t="s">
        <v>56</v>
      </c>
      <c r="B16" s="27">
        <v>1479</v>
      </c>
      <c r="C16" s="28">
        <f>B16/TaulaC1!B16*100</f>
        <v>26.453228402790195</v>
      </c>
      <c r="D16" s="27">
        <f t="shared" si="1"/>
        <v>687</v>
      </c>
      <c r="E16" s="28">
        <f t="shared" si="0"/>
        <v>86.742424242424249</v>
      </c>
      <c r="F16" s="27">
        <f t="shared" si="2"/>
        <v>-362</v>
      </c>
      <c r="G16" s="28">
        <f t="shared" si="3"/>
        <v>-19.663226507332972</v>
      </c>
      <c r="I16" s="122">
        <v>792</v>
      </c>
      <c r="J16" s="113">
        <v>1841</v>
      </c>
      <c r="L16" s="163"/>
      <c r="M16" s="159"/>
    </row>
    <row r="17" spans="1:17" x14ac:dyDescent="0.2">
      <c r="A17" s="19" t="s">
        <v>57</v>
      </c>
      <c r="B17" s="27">
        <v>192</v>
      </c>
      <c r="C17" s="28">
        <f>B17/TaulaC1!B17*100</f>
        <v>19.1044776119403</v>
      </c>
      <c r="D17" s="27">
        <f t="shared" si="1"/>
        <v>70</v>
      </c>
      <c r="E17" s="28">
        <f t="shared" si="0"/>
        <v>57.377049180327866</v>
      </c>
      <c r="F17" s="27">
        <f t="shared" si="2"/>
        <v>10</v>
      </c>
      <c r="G17" s="28">
        <f t="shared" si="3"/>
        <v>5.4945054945054945</v>
      </c>
      <c r="I17" s="122">
        <v>122</v>
      </c>
      <c r="J17" s="113">
        <v>182</v>
      </c>
      <c r="L17" s="163"/>
      <c r="M17" s="163"/>
    </row>
    <row r="18" spans="1:17" x14ac:dyDescent="0.2">
      <c r="A18" s="19" t="s">
        <v>58</v>
      </c>
      <c r="B18" s="27">
        <v>617</v>
      </c>
      <c r="C18" s="28">
        <f>B18/TaulaC1!B18*100</f>
        <v>23.309406875708348</v>
      </c>
      <c r="D18" s="27">
        <f t="shared" si="1"/>
        <v>256</v>
      </c>
      <c r="E18" s="28">
        <f t="shared" si="0"/>
        <v>70.91412742382272</v>
      </c>
      <c r="F18" s="27">
        <f t="shared" si="2"/>
        <v>-271</v>
      </c>
      <c r="G18" s="28">
        <f t="shared" si="3"/>
        <v>-30.518018018018019</v>
      </c>
      <c r="I18" s="122">
        <v>361</v>
      </c>
      <c r="J18" s="113">
        <v>888</v>
      </c>
      <c r="L18" s="163"/>
      <c r="M18" s="163"/>
      <c r="N18" s="31"/>
      <c r="O18" s="31"/>
      <c r="Q18" s="31"/>
    </row>
    <row r="19" spans="1:17" x14ac:dyDescent="0.2">
      <c r="A19" s="19" t="s">
        <v>59</v>
      </c>
      <c r="B19" s="27">
        <v>642</v>
      </c>
      <c r="C19" s="28">
        <f>B19/TaulaC1!B19*100</f>
        <v>19.460442558351016</v>
      </c>
      <c r="D19" s="27">
        <f t="shared" si="1"/>
        <v>195</v>
      </c>
      <c r="E19" s="28">
        <f t="shared" si="0"/>
        <v>43.624161073825505</v>
      </c>
      <c r="F19" s="27">
        <f t="shared" si="2"/>
        <v>-92</v>
      </c>
      <c r="G19" s="28">
        <f t="shared" si="3"/>
        <v>-12.534059945504087</v>
      </c>
      <c r="I19" s="122">
        <v>447</v>
      </c>
      <c r="J19" s="113">
        <v>734</v>
      </c>
      <c r="L19" s="163"/>
      <c r="M19" s="31"/>
      <c r="N19" s="31"/>
      <c r="O19" s="31"/>
    </row>
    <row r="20" spans="1:17" x14ac:dyDescent="0.2">
      <c r="A20" s="19" t="s">
        <v>60</v>
      </c>
      <c r="B20" s="27">
        <v>1002</v>
      </c>
      <c r="C20" s="28">
        <f>B20/TaulaC1!B20*100</f>
        <v>15.799432355723747</v>
      </c>
      <c r="D20" s="27">
        <f t="shared" si="1"/>
        <v>667</v>
      </c>
      <c r="E20" s="28">
        <f t="shared" si="0"/>
        <v>199.1044776119403</v>
      </c>
      <c r="F20" s="27">
        <f t="shared" si="2"/>
        <v>-668</v>
      </c>
      <c r="G20" s="28">
        <f t="shared" si="3"/>
        <v>-40</v>
      </c>
      <c r="I20" s="122">
        <v>335</v>
      </c>
      <c r="J20" s="113">
        <v>1670</v>
      </c>
      <c r="L20" s="159"/>
      <c r="M20" s="31"/>
      <c r="N20" s="31"/>
      <c r="O20" s="31"/>
    </row>
    <row r="21" spans="1:17" x14ac:dyDescent="0.2">
      <c r="A21" s="19" t="s">
        <v>61</v>
      </c>
      <c r="B21" s="27">
        <v>210</v>
      </c>
      <c r="C21" s="28">
        <f>B21/TaulaC1!B21*100</f>
        <v>15.151515151515152</v>
      </c>
      <c r="D21" s="27">
        <f t="shared" si="1"/>
        <v>97</v>
      </c>
      <c r="E21" s="28">
        <f t="shared" si="0"/>
        <v>85.840707964601776</v>
      </c>
      <c r="F21" s="27">
        <f t="shared" si="2"/>
        <v>-59</v>
      </c>
      <c r="G21" s="28">
        <f t="shared" si="3"/>
        <v>-21.933085501858738</v>
      </c>
      <c r="I21" s="122">
        <v>113</v>
      </c>
      <c r="J21" s="113">
        <v>269</v>
      </c>
      <c r="M21" s="31"/>
      <c r="N21" s="31"/>
      <c r="O21" s="31"/>
    </row>
    <row r="22" spans="1:17" x14ac:dyDescent="0.2">
      <c r="A22" s="19" t="s">
        <v>62</v>
      </c>
      <c r="B22" s="27">
        <v>124</v>
      </c>
      <c r="C22" s="28">
        <f>B22/TaulaC1!B22*100</f>
        <v>15.776081424936386</v>
      </c>
      <c r="D22" s="27">
        <f t="shared" si="1"/>
        <v>46</v>
      </c>
      <c r="E22" s="28">
        <f t="shared" si="0"/>
        <v>58.974358974358978</v>
      </c>
      <c r="F22" s="27">
        <f t="shared" si="2"/>
        <v>-129</v>
      </c>
      <c r="G22" s="28">
        <f t="shared" si="3"/>
        <v>-50.988142292490124</v>
      </c>
      <c r="I22" s="122">
        <v>78</v>
      </c>
      <c r="J22" s="113">
        <v>253</v>
      </c>
      <c r="M22" s="31"/>
      <c r="N22" s="31"/>
      <c r="O22" s="31"/>
    </row>
    <row r="23" spans="1:17" x14ac:dyDescent="0.2">
      <c r="A23" s="19" t="s">
        <v>63</v>
      </c>
      <c r="B23" s="27">
        <v>16</v>
      </c>
      <c r="C23" s="28">
        <f>B23/TaulaC1!B23*100</f>
        <v>19.753086419753085</v>
      </c>
      <c r="D23" s="27">
        <f t="shared" si="1"/>
        <v>8</v>
      </c>
      <c r="E23" s="28">
        <f t="shared" si="0"/>
        <v>100</v>
      </c>
      <c r="F23" s="27">
        <f t="shared" si="2"/>
        <v>-14</v>
      </c>
      <c r="G23" s="28">
        <f t="shared" si="3"/>
        <v>-46.666666666666664</v>
      </c>
      <c r="I23" s="122">
        <v>8</v>
      </c>
      <c r="J23" s="122">
        <v>30</v>
      </c>
      <c r="M23" s="31"/>
      <c r="N23" s="31"/>
    </row>
    <row r="24" spans="1:17" x14ac:dyDescent="0.2">
      <c r="A24" s="19" t="s">
        <v>64</v>
      </c>
      <c r="B24" s="27">
        <v>83</v>
      </c>
      <c r="C24" s="28">
        <f>B24/TaulaC1!B24*100</f>
        <v>10.892388451443571</v>
      </c>
      <c r="D24" s="27">
        <f t="shared" si="1"/>
        <v>28</v>
      </c>
      <c r="E24" s="28">
        <f t="shared" si="0"/>
        <v>50.909090909090907</v>
      </c>
      <c r="F24" s="27">
        <f t="shared" si="2"/>
        <v>0</v>
      </c>
      <c r="G24" s="28">
        <f t="shared" si="3"/>
        <v>0</v>
      </c>
      <c r="I24" s="122">
        <v>55</v>
      </c>
      <c r="J24" s="122">
        <v>83</v>
      </c>
      <c r="M24" s="31"/>
      <c r="N24" s="31"/>
      <c r="O24" s="31"/>
    </row>
    <row r="25" spans="1:17" x14ac:dyDescent="0.2">
      <c r="A25" s="19" t="s">
        <v>65</v>
      </c>
      <c r="B25" s="27">
        <v>53</v>
      </c>
      <c r="C25" s="28">
        <f>B25/TaulaC1!B25*100</f>
        <v>18.661971830985916</v>
      </c>
      <c r="D25" s="27">
        <f t="shared" si="1"/>
        <v>23</v>
      </c>
      <c r="E25" s="28">
        <f t="shared" si="0"/>
        <v>76.666666666666671</v>
      </c>
      <c r="F25" s="27">
        <f t="shared" si="2"/>
        <v>-14</v>
      </c>
      <c r="G25" s="28">
        <f t="shared" si="3"/>
        <v>-20.8955223880597</v>
      </c>
      <c r="I25" s="122">
        <v>30</v>
      </c>
      <c r="J25" s="122">
        <v>67</v>
      </c>
      <c r="L25" s="26"/>
      <c r="M25" s="31"/>
      <c r="N25" s="31"/>
      <c r="O25" s="31"/>
    </row>
    <row r="26" spans="1:17" x14ac:dyDescent="0.2">
      <c r="A26" s="19" t="s">
        <v>66</v>
      </c>
      <c r="B26" s="27">
        <v>2749</v>
      </c>
      <c r="C26" s="28">
        <f>B26/TaulaC1!B26*100</f>
        <v>25.491468842729969</v>
      </c>
      <c r="D26" s="27">
        <f t="shared" si="1"/>
        <v>1165</v>
      </c>
      <c r="E26" s="28">
        <f t="shared" si="0"/>
        <v>73.547979797979806</v>
      </c>
      <c r="F26" s="27">
        <f t="shared" si="2"/>
        <v>-36</v>
      </c>
      <c r="G26" s="28">
        <f t="shared" si="3"/>
        <v>-1.2926391382405744</v>
      </c>
      <c r="I26" s="122">
        <v>1584</v>
      </c>
      <c r="J26" s="113">
        <v>2785</v>
      </c>
      <c r="L26" s="112"/>
      <c r="M26" s="31"/>
      <c r="N26" s="31"/>
      <c r="O26" s="31"/>
    </row>
    <row r="27" spans="1:17" x14ac:dyDescent="0.2">
      <c r="A27" s="19" t="s">
        <v>67</v>
      </c>
      <c r="B27" s="27">
        <v>639</v>
      </c>
      <c r="C27" s="28">
        <f>B27/TaulaC1!B27*100</f>
        <v>27.354452054794521</v>
      </c>
      <c r="D27" s="27">
        <f t="shared" si="1"/>
        <v>377</v>
      </c>
      <c r="E27" s="28">
        <f t="shared" si="0"/>
        <v>143.89312977099235</v>
      </c>
      <c r="F27" s="27">
        <f t="shared" si="2"/>
        <v>-216</v>
      </c>
      <c r="G27" s="28">
        <f t="shared" si="3"/>
        <v>-25.263157894736842</v>
      </c>
      <c r="I27" s="122">
        <v>262</v>
      </c>
      <c r="J27" s="113">
        <v>855</v>
      </c>
      <c r="L27" s="26"/>
      <c r="M27" s="31"/>
      <c r="N27" s="31"/>
      <c r="O27" s="31"/>
    </row>
    <row r="28" spans="1:17" x14ac:dyDescent="0.2">
      <c r="A28" s="19" t="s">
        <v>68</v>
      </c>
      <c r="B28" s="27">
        <v>809</v>
      </c>
      <c r="C28" s="28">
        <f>B28/TaulaC1!B28*100</f>
        <v>10.486066104990279</v>
      </c>
      <c r="D28" s="27">
        <f t="shared" si="1"/>
        <v>127</v>
      </c>
      <c r="E28" s="28">
        <f t="shared" si="0"/>
        <v>18.621700879765395</v>
      </c>
      <c r="F28" s="27">
        <f t="shared" si="2"/>
        <v>-261</v>
      </c>
      <c r="G28" s="28">
        <f t="shared" si="3"/>
        <v>-24.392523364485982</v>
      </c>
      <c r="I28" s="122">
        <v>682</v>
      </c>
      <c r="J28" s="113">
        <v>1070</v>
      </c>
      <c r="L28" s="26"/>
      <c r="M28" s="31"/>
      <c r="N28" s="31"/>
      <c r="O28" s="31"/>
    </row>
    <row r="29" spans="1:17" x14ac:dyDescent="0.2">
      <c r="A29" s="19" t="s">
        <v>69</v>
      </c>
      <c r="B29" s="27">
        <v>14</v>
      </c>
      <c r="C29" s="28">
        <f>B29/TaulaC1!B29*100</f>
        <v>15.217391304347828</v>
      </c>
      <c r="D29" s="27">
        <f t="shared" si="1"/>
        <v>14</v>
      </c>
      <c r="E29" s="61" t="s">
        <v>450</v>
      </c>
      <c r="F29" s="27">
        <f t="shared" si="2"/>
        <v>10</v>
      </c>
      <c r="G29" s="28">
        <f t="shared" si="3"/>
        <v>250</v>
      </c>
      <c r="I29" s="122">
        <v>0</v>
      </c>
      <c r="J29" s="113">
        <v>4</v>
      </c>
      <c r="L29" s="26"/>
      <c r="M29" s="31"/>
      <c r="N29" s="31"/>
      <c r="O29" s="31"/>
      <c r="Q29" s="31"/>
    </row>
    <row r="30" spans="1:17" x14ac:dyDescent="0.2">
      <c r="A30" s="19" t="s">
        <v>70</v>
      </c>
      <c r="B30" s="27">
        <v>479</v>
      </c>
      <c r="C30" s="28">
        <f>B30/TaulaC1!B30*100</f>
        <v>25.078534031413614</v>
      </c>
      <c r="D30" s="27">
        <f t="shared" si="1"/>
        <v>195</v>
      </c>
      <c r="E30" s="28">
        <f t="shared" si="0"/>
        <v>68.661971830985919</v>
      </c>
      <c r="F30" s="27">
        <f t="shared" si="2"/>
        <v>-233</v>
      </c>
      <c r="G30" s="28">
        <f t="shared" si="3"/>
        <v>-32.724719101123597</v>
      </c>
      <c r="I30" s="122">
        <v>284</v>
      </c>
      <c r="J30" s="113">
        <v>712</v>
      </c>
      <c r="M30" s="31"/>
      <c r="N30" s="31"/>
      <c r="O30" s="31"/>
      <c r="P30" s="31"/>
      <c r="Q30" s="31"/>
    </row>
    <row r="31" spans="1:17" x14ac:dyDescent="0.2">
      <c r="A31" s="19" t="s">
        <v>71</v>
      </c>
      <c r="B31" s="27">
        <v>342</v>
      </c>
      <c r="C31" s="28">
        <f>B31/TaulaC1!B31*100</f>
        <v>24.289772727272727</v>
      </c>
      <c r="D31" s="27">
        <f t="shared" si="1"/>
        <v>108</v>
      </c>
      <c r="E31" s="28">
        <f t="shared" si="0"/>
        <v>46.153846153846153</v>
      </c>
      <c r="F31" s="27">
        <f t="shared" si="2"/>
        <v>4</v>
      </c>
      <c r="G31" s="28">
        <f t="shared" si="3"/>
        <v>1.1834319526627219</v>
      </c>
      <c r="I31" s="122">
        <v>234</v>
      </c>
      <c r="J31" s="113">
        <v>338</v>
      </c>
      <c r="M31" s="31"/>
      <c r="N31" s="31"/>
      <c r="O31" s="31"/>
      <c r="P31" s="31"/>
      <c r="Q31" s="31"/>
    </row>
    <row r="32" spans="1:17" x14ac:dyDescent="0.2">
      <c r="A32" s="19" t="s">
        <v>72</v>
      </c>
      <c r="B32" s="27">
        <v>409</v>
      </c>
      <c r="C32" s="28">
        <f>B32/TaulaC1!B32*100</f>
        <v>18.423423423423422</v>
      </c>
      <c r="D32" s="27">
        <f t="shared" si="1"/>
        <v>83</v>
      </c>
      <c r="E32" s="28">
        <f t="shared" si="0"/>
        <v>25.460122699386499</v>
      </c>
      <c r="F32" s="27">
        <f t="shared" si="2"/>
        <v>-278</v>
      </c>
      <c r="G32" s="28">
        <f t="shared" si="3"/>
        <v>-40.465793304221251</v>
      </c>
      <c r="I32" s="122">
        <v>326</v>
      </c>
      <c r="J32" s="113">
        <v>687</v>
      </c>
      <c r="M32" s="31"/>
      <c r="N32" s="31"/>
      <c r="O32" s="31"/>
      <c r="P32" s="31"/>
      <c r="Q32" s="31"/>
    </row>
    <row r="33" spans="1:18" x14ac:dyDescent="0.2">
      <c r="A33" s="30" t="s">
        <v>73</v>
      </c>
      <c r="B33" s="27">
        <v>258</v>
      </c>
      <c r="C33" s="28">
        <f>B33/TaulaC1!B33*100</f>
        <v>20.476190476190474</v>
      </c>
      <c r="D33" s="27">
        <f t="shared" si="1"/>
        <v>66</v>
      </c>
      <c r="E33" s="28">
        <f t="shared" si="0"/>
        <v>34.375</v>
      </c>
      <c r="F33" s="27">
        <f t="shared" si="2"/>
        <v>-283</v>
      </c>
      <c r="G33" s="28">
        <f t="shared" si="3"/>
        <v>-52.310536044362287</v>
      </c>
      <c r="I33" s="122">
        <v>192</v>
      </c>
      <c r="J33" s="113">
        <v>541</v>
      </c>
      <c r="M33" s="31"/>
      <c r="N33" s="31"/>
      <c r="O33" s="31"/>
      <c r="P33" s="31"/>
      <c r="Q33" s="31"/>
      <c r="R33" s="31"/>
    </row>
    <row r="34" spans="1:18" x14ac:dyDescent="0.2">
      <c r="A34" s="30" t="s">
        <v>74</v>
      </c>
      <c r="B34" s="27">
        <v>176</v>
      </c>
      <c r="C34" s="28">
        <f>B34/TaulaC1!B34*100</f>
        <v>20.276497695852534</v>
      </c>
      <c r="D34" s="27">
        <f t="shared" si="1"/>
        <v>75</v>
      </c>
      <c r="E34" s="28">
        <f t="shared" si="0"/>
        <v>74.257425742574256</v>
      </c>
      <c r="F34" s="27">
        <f t="shared" si="2"/>
        <v>-27</v>
      </c>
      <c r="G34" s="28">
        <f t="shared" si="3"/>
        <v>-13.300492610837439</v>
      </c>
      <c r="I34" s="122">
        <v>101</v>
      </c>
      <c r="J34" s="113">
        <v>203</v>
      </c>
    </row>
    <row r="35" spans="1:18" x14ac:dyDescent="0.2">
      <c r="A35" s="30" t="s">
        <v>75</v>
      </c>
      <c r="B35" s="27">
        <v>23</v>
      </c>
      <c r="C35" s="28">
        <f>B35/TaulaC1!B35*100</f>
        <v>11.165048543689322</v>
      </c>
      <c r="D35" s="27">
        <f>B35-I35</f>
        <v>3</v>
      </c>
      <c r="E35" s="28">
        <f t="shared" si="0"/>
        <v>15</v>
      </c>
      <c r="F35" s="27">
        <f>B35-J35</f>
        <v>-43</v>
      </c>
      <c r="G35" s="28">
        <f t="shared" si="3"/>
        <v>-65.151515151515156</v>
      </c>
      <c r="I35" s="122">
        <v>20</v>
      </c>
      <c r="J35" s="113">
        <v>66</v>
      </c>
    </row>
    <row r="36" spans="1:18" x14ac:dyDescent="0.2">
      <c r="A36" s="19" t="s">
        <v>76</v>
      </c>
      <c r="B36" s="27">
        <v>11</v>
      </c>
      <c r="C36" s="28">
        <f>B36/TaulaC1!B36*100</f>
        <v>16.176470588235293</v>
      </c>
      <c r="D36" s="27">
        <f t="shared" si="1"/>
        <v>3</v>
      </c>
      <c r="E36" s="28">
        <f t="shared" si="0"/>
        <v>37.5</v>
      </c>
      <c r="F36" s="27">
        <f t="shared" si="2"/>
        <v>-10</v>
      </c>
      <c r="G36" s="28">
        <f t="shared" si="3"/>
        <v>-47.619047619047613</v>
      </c>
      <c r="I36" s="122">
        <v>8</v>
      </c>
      <c r="J36" s="113">
        <v>21</v>
      </c>
    </row>
    <row r="37" spans="1:18" x14ac:dyDescent="0.2">
      <c r="A37" s="19" t="s">
        <v>77</v>
      </c>
      <c r="B37" s="27">
        <v>69</v>
      </c>
      <c r="C37" s="28">
        <f>B37/TaulaC1!B37*100</f>
        <v>16.083916083916083</v>
      </c>
      <c r="D37" s="27">
        <f t="shared" si="1"/>
        <v>-10</v>
      </c>
      <c r="E37" s="28">
        <f t="shared" si="0"/>
        <v>-12.658227848101266</v>
      </c>
      <c r="F37" s="27">
        <f t="shared" si="2"/>
        <v>-20</v>
      </c>
      <c r="G37" s="28">
        <f t="shared" si="3"/>
        <v>-22.471910112359549</v>
      </c>
      <c r="I37" s="122">
        <v>79</v>
      </c>
      <c r="J37" s="113">
        <v>89</v>
      </c>
    </row>
    <row r="38" spans="1:18" x14ac:dyDescent="0.2">
      <c r="A38" s="34" t="s">
        <v>78</v>
      </c>
      <c r="B38" s="35">
        <v>580</v>
      </c>
      <c r="C38" s="36">
        <f>B38/TaulaC1!B38*100</f>
        <v>20.209059233449477</v>
      </c>
      <c r="D38" s="35">
        <f t="shared" si="1"/>
        <v>232</v>
      </c>
      <c r="E38" s="36">
        <f t="shared" si="0"/>
        <v>66.666666666666657</v>
      </c>
      <c r="F38" s="35">
        <f t="shared" si="2"/>
        <v>-376</v>
      </c>
      <c r="G38" s="36">
        <f t="shared" si="3"/>
        <v>-39.330543933054393</v>
      </c>
      <c r="I38" s="122">
        <v>348</v>
      </c>
      <c r="J38" s="113">
        <v>956</v>
      </c>
    </row>
    <row r="39" spans="1:18" x14ac:dyDescent="0.2">
      <c r="A39" s="164" t="s">
        <v>35</v>
      </c>
      <c r="B39" s="165">
        <f>SUM(B9:B38)</f>
        <v>12369</v>
      </c>
      <c r="C39" s="166">
        <f>B39/TaulaC1!B39*100</f>
        <v>20.574194514213477</v>
      </c>
      <c r="D39" s="167">
        <f t="shared" si="1"/>
        <v>4927</v>
      </c>
      <c r="E39" s="166">
        <f t="shared" si="0"/>
        <v>66.205321150228428</v>
      </c>
      <c r="F39" s="167">
        <f>B39-J39</f>
        <v>-3643</v>
      </c>
      <c r="G39" s="166">
        <f t="shared" si="3"/>
        <v>-22.751686235323508</v>
      </c>
      <c r="I39" s="122">
        <v>7442</v>
      </c>
      <c r="J39" s="122">
        <v>16012</v>
      </c>
    </row>
    <row r="40" spans="1:18" x14ac:dyDescent="0.2">
      <c r="A40" s="30" t="s">
        <v>362</v>
      </c>
      <c r="B40" s="27">
        <v>59156</v>
      </c>
      <c r="C40" s="33">
        <f>B41/TaulaC1!B40*100</f>
        <v>31.655726618132636</v>
      </c>
      <c r="D40" s="32">
        <f>B40-I40</f>
        <v>20452</v>
      </c>
      <c r="E40" s="28">
        <f>D40/I40*100</f>
        <v>52.842083505580817</v>
      </c>
      <c r="F40" s="27">
        <f>B40-J40</f>
        <v>-41976</v>
      </c>
      <c r="G40" s="28">
        <f>F40/J41*100</f>
        <v>-33.032981042392954</v>
      </c>
      <c r="I40" s="122">
        <v>38704</v>
      </c>
      <c r="J40" s="122">
        <v>101132</v>
      </c>
    </row>
    <row r="41" spans="1:18" x14ac:dyDescent="0.2">
      <c r="A41" s="19" t="s">
        <v>299</v>
      </c>
      <c r="B41" s="27">
        <v>79573</v>
      </c>
      <c r="C41" s="28">
        <f>B40/TaulaC1!B41*100</f>
        <v>16.434413477352535</v>
      </c>
      <c r="D41" s="27">
        <f>B41-I41</f>
        <v>28346</v>
      </c>
      <c r="E41" s="28">
        <f>D41/I41*100</f>
        <v>55.334101157592677</v>
      </c>
      <c r="F41" s="27">
        <f>B41-J41</f>
        <v>-47500</v>
      </c>
      <c r="G41" s="28">
        <f>F41/J40*100</f>
        <v>-46.968318633073608</v>
      </c>
      <c r="I41" s="122">
        <v>51227</v>
      </c>
      <c r="J41" s="168">
        <v>127073</v>
      </c>
    </row>
    <row r="42" spans="1:18" ht="13.5" thickBot="1" x14ac:dyDescent="0.25">
      <c r="A42" s="40" t="s">
        <v>36</v>
      </c>
      <c r="B42" s="41">
        <v>153634</v>
      </c>
      <c r="C42" s="42">
        <f>B42/TaulaC1!B42*100</f>
        <v>25.393797747460354</v>
      </c>
      <c r="D42" s="41">
        <f>B42-I42</f>
        <v>48477</v>
      </c>
      <c r="E42" s="42">
        <f>D42/I42*100</f>
        <v>46.099641488441094</v>
      </c>
      <c r="F42" s="41">
        <f>B42-J42</f>
        <v>-65209</v>
      </c>
      <c r="G42" s="42">
        <f t="shared" si="3"/>
        <v>-29.797160521469728</v>
      </c>
      <c r="I42" s="168">
        <v>105157</v>
      </c>
      <c r="J42" s="122">
        <v>218843</v>
      </c>
    </row>
    <row r="43" spans="1:18" x14ac:dyDescent="0.2">
      <c r="A43" s="43" t="s">
        <v>359</v>
      </c>
    </row>
    <row r="44" spans="1:18" x14ac:dyDescent="0.2">
      <c r="B44" s="31"/>
    </row>
    <row r="45" spans="1:18" x14ac:dyDescent="0.2">
      <c r="A45" s="30"/>
      <c r="B45" s="31"/>
      <c r="I45" s="122"/>
    </row>
    <row r="46" spans="1:18" x14ac:dyDescent="0.2">
      <c r="A46" s="30"/>
      <c r="C46" s="31"/>
      <c r="F46" s="26"/>
    </row>
    <row r="47" spans="1:18" x14ac:dyDescent="0.2">
      <c r="A47" s="30"/>
      <c r="B47" s="30"/>
      <c r="C47" s="54"/>
      <c r="D47" s="31"/>
      <c r="F47" s="26"/>
    </row>
    <row r="48" spans="1:18" x14ac:dyDescent="0.2">
      <c r="A48" s="30"/>
      <c r="B48" s="54"/>
      <c r="C48" s="54"/>
      <c r="F48" s="26"/>
    </row>
    <row r="49" spans="1:6" x14ac:dyDescent="0.2">
      <c r="A49" s="30"/>
      <c r="B49" s="31"/>
      <c r="C49" s="54"/>
      <c r="F49" s="26"/>
    </row>
    <row r="50" spans="1:6" x14ac:dyDescent="0.2">
      <c r="A50" s="30"/>
      <c r="B50" s="31"/>
      <c r="C50" s="54"/>
      <c r="F50" s="26"/>
    </row>
    <row r="51" spans="1:6" x14ac:dyDescent="0.2">
      <c r="A51" s="30"/>
      <c r="B51" s="31"/>
      <c r="C51" s="31"/>
    </row>
    <row r="52" spans="1:6" x14ac:dyDescent="0.2">
      <c r="A52" s="30"/>
      <c r="B52" s="31"/>
      <c r="C52" s="31"/>
      <c r="D52" s="31"/>
    </row>
    <row r="53" spans="1:6" x14ac:dyDescent="0.2">
      <c r="A53" s="30"/>
    </row>
    <row r="54" spans="1:6" x14ac:dyDescent="0.2">
      <c r="A54" s="30"/>
      <c r="B54" s="31"/>
    </row>
    <row r="55" spans="1:6" x14ac:dyDescent="0.2">
      <c r="A55" s="30"/>
    </row>
    <row r="56" spans="1:6" x14ac:dyDescent="0.2">
      <c r="A56" s="30"/>
      <c r="B56" s="31"/>
    </row>
    <row r="57" spans="1:6" x14ac:dyDescent="0.2">
      <c r="A57" s="30"/>
    </row>
    <row r="58" spans="1:6" x14ac:dyDescent="0.2">
      <c r="A58" s="30"/>
    </row>
    <row r="59" spans="1:6" x14ac:dyDescent="0.2">
      <c r="A59" s="30"/>
      <c r="B59" s="31"/>
    </row>
  </sheetData>
  <mergeCells count="5">
    <mergeCell ref="B7:B8"/>
    <mergeCell ref="A7:A8"/>
    <mergeCell ref="D7:E7"/>
    <mergeCell ref="F7:G7"/>
    <mergeCell ref="C7:C8"/>
  </mergeCells>
  <phoneticPr fontId="2" type="noConversion"/>
  <conditionalFormatting sqref="C9:C42">
    <cfRule type="colorScale" priority="2">
      <colorScale>
        <cfvo type="min"/>
        <cfvo type="max"/>
        <color rgb="FFFFEF9C"/>
        <color rgb="FF63BE7B"/>
      </colorScale>
    </cfRule>
  </conditionalFormatting>
  <conditionalFormatting sqref="E9:E42 G9:G42">
    <cfRule type="dataBar" priority="1">
      <dataBar>
        <cfvo type="min"/>
        <cfvo type="max"/>
        <color rgb="FF63C384"/>
      </dataBar>
      <extLst>
        <ext xmlns:x14="http://schemas.microsoft.com/office/spreadsheetml/2009/9/main" uri="{B025F937-C7B1-47D3-B67F-A62EFF666E3E}">
          <x14:id>{4A02FE50-63B4-4B21-B01C-3CAD54B6604C}</x14:id>
        </ext>
      </extLst>
    </cfRule>
  </conditionalFormatting>
  <hyperlinks>
    <hyperlink ref="A1" location="Índex!A1" display="TORNAR A L'ÍNDEX" xr:uid="{00000000-0004-0000-2600-000000000000}"/>
    <hyperlink ref="C1" location="TaulaC2!A1" display="TAULA ANTERIOR" xr:uid="{00000000-0004-0000-2600-000001000000}"/>
    <hyperlink ref="E1" location="GràficC1!A1" display="TAULA SEGÜENT" xr:uid="{00000000-0004-0000-2600-000002000000}"/>
  </hyperlinks>
  <pageMargins left="0.75" right="0.75" top="1" bottom="1" header="0" footer="0"/>
  <pageSetup paperSize="9" scale="91" orientation="portrait"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4A02FE50-63B4-4B21-B01C-3CAD54B6604C}">
            <x14:dataBar minLength="0" maxLength="100">
              <x14:cfvo type="autoMin"/>
              <x14:cfvo type="autoMax"/>
              <x14:negativeFillColor rgb="FFC00000"/>
              <x14:axisColor theme="0"/>
            </x14:dataBar>
          </x14:cfRule>
          <xm:sqref>E9:E42 G9:G42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M62"/>
  <sheetViews>
    <sheetView zoomScaleNormal="100" workbookViewId="0">
      <selection activeCell="A3" sqref="A3:F3"/>
    </sheetView>
  </sheetViews>
  <sheetFormatPr baseColWidth="10" defaultColWidth="12.83203125" defaultRowHeight="12.75" x14ac:dyDescent="0.2"/>
  <cols>
    <col min="1" max="1" width="27.83203125" style="19" customWidth="1"/>
    <col min="2" max="16384" width="12.83203125" style="19"/>
  </cols>
  <sheetData>
    <row r="1" spans="1:13" x14ac:dyDescent="0.2">
      <c r="A1" s="21" t="s">
        <v>34</v>
      </c>
      <c r="C1" s="21" t="s">
        <v>87</v>
      </c>
      <c r="E1" s="21" t="s">
        <v>47</v>
      </c>
    </row>
    <row r="2" spans="1:13" x14ac:dyDescent="0.2">
      <c r="A2" s="21"/>
    </row>
    <row r="3" spans="1:13" x14ac:dyDescent="0.2">
      <c r="A3" s="15" t="s">
        <v>436</v>
      </c>
      <c r="B3" s="16"/>
      <c r="C3" s="16"/>
      <c r="D3" s="16"/>
      <c r="E3" s="16"/>
      <c r="F3" s="16"/>
    </row>
    <row r="4" spans="1:13" x14ac:dyDescent="0.2">
      <c r="A4" s="21"/>
    </row>
    <row r="5" spans="1:13" x14ac:dyDescent="0.2">
      <c r="A5" s="23" t="s">
        <v>174</v>
      </c>
      <c r="B5" s="23" t="s">
        <v>408</v>
      </c>
    </row>
    <row r="6" spans="1:13" ht="13.5" thickBot="1" x14ac:dyDescent="0.25">
      <c r="A6" s="44" t="s">
        <v>22</v>
      </c>
      <c r="B6" s="40"/>
      <c r="C6" s="40"/>
      <c r="D6" s="40"/>
      <c r="E6" s="40"/>
      <c r="F6" s="40"/>
      <c r="H6" s="24"/>
    </row>
    <row r="7" spans="1:13" x14ac:dyDescent="0.2">
      <c r="A7" s="179"/>
      <c r="B7" s="177" t="s">
        <v>37</v>
      </c>
      <c r="C7" s="182" t="s">
        <v>39</v>
      </c>
      <c r="D7" s="182"/>
      <c r="E7" s="182" t="s">
        <v>40</v>
      </c>
      <c r="F7" s="182"/>
    </row>
    <row r="8" spans="1:13" x14ac:dyDescent="0.2">
      <c r="A8" s="180"/>
      <c r="B8" s="178"/>
      <c r="C8" s="25" t="s">
        <v>37</v>
      </c>
      <c r="D8" s="25" t="s">
        <v>38</v>
      </c>
      <c r="E8" s="25" t="s">
        <v>37</v>
      </c>
      <c r="F8" s="25" t="s">
        <v>38</v>
      </c>
      <c r="H8" s="46"/>
      <c r="I8" s="46"/>
    </row>
    <row r="9" spans="1:13" x14ac:dyDescent="0.2">
      <c r="A9" s="19" t="s">
        <v>49</v>
      </c>
      <c r="B9" s="27">
        <v>638</v>
      </c>
      <c r="C9" s="27">
        <v>11</v>
      </c>
      <c r="D9" s="28">
        <v>1.7543859649122806</v>
      </c>
      <c r="E9" s="27">
        <v>-6</v>
      </c>
      <c r="F9" s="28">
        <v>-0.93167701863354035</v>
      </c>
      <c r="H9" s="31"/>
      <c r="I9" s="31"/>
    </row>
    <row r="10" spans="1:13" x14ac:dyDescent="0.2">
      <c r="A10" s="19" t="s">
        <v>50</v>
      </c>
      <c r="B10" s="27">
        <v>702</v>
      </c>
      <c r="C10" s="27">
        <v>2</v>
      </c>
      <c r="D10" s="28">
        <v>0.2857142857142857</v>
      </c>
      <c r="E10" s="27">
        <v>2</v>
      </c>
      <c r="F10" s="28">
        <v>0.2857142857142857</v>
      </c>
      <c r="H10" s="31"/>
      <c r="I10" s="31"/>
      <c r="K10" s="24"/>
    </row>
    <row r="11" spans="1:13" x14ac:dyDescent="0.2">
      <c r="A11" s="19" t="s">
        <v>51</v>
      </c>
      <c r="B11" s="27">
        <v>5324</v>
      </c>
      <c r="C11" s="27">
        <v>30</v>
      </c>
      <c r="D11" s="28">
        <v>0.56667925953910081</v>
      </c>
      <c r="E11" s="27">
        <v>38</v>
      </c>
      <c r="F11" s="28">
        <v>0.71888006053726827</v>
      </c>
      <c r="H11" s="31"/>
      <c r="I11" s="31"/>
    </row>
    <row r="12" spans="1:13" x14ac:dyDescent="0.2">
      <c r="A12" s="19" t="s">
        <v>52</v>
      </c>
      <c r="B12" s="27">
        <v>166</v>
      </c>
      <c r="C12" s="27">
        <v>1</v>
      </c>
      <c r="D12" s="28">
        <v>0.60606060606060608</v>
      </c>
      <c r="E12" s="27">
        <v>4</v>
      </c>
      <c r="F12" s="28">
        <v>2.4691358024691357</v>
      </c>
      <c r="H12" s="31"/>
      <c r="I12" s="31"/>
      <c r="M12" s="47"/>
    </row>
    <row r="13" spans="1:13" x14ac:dyDescent="0.2">
      <c r="A13" s="19" t="s">
        <v>53</v>
      </c>
      <c r="B13" s="27">
        <v>842</v>
      </c>
      <c r="C13" s="27">
        <v>-4</v>
      </c>
      <c r="D13" s="28">
        <v>-0.4728132387706856</v>
      </c>
      <c r="E13" s="27">
        <v>-1</v>
      </c>
      <c r="F13" s="28">
        <v>-0.11862396204033215</v>
      </c>
      <c r="H13" s="31"/>
      <c r="I13" s="31"/>
      <c r="L13" s="31"/>
      <c r="M13" s="48"/>
    </row>
    <row r="14" spans="1:13" x14ac:dyDescent="0.2">
      <c r="A14" s="19" t="s">
        <v>54</v>
      </c>
      <c r="B14" s="27">
        <v>418</v>
      </c>
      <c r="C14" s="27">
        <v>-2</v>
      </c>
      <c r="D14" s="28">
        <v>-0.47619047619047622</v>
      </c>
      <c r="E14" s="27">
        <v>5</v>
      </c>
      <c r="F14" s="28">
        <v>1.2106537530266344</v>
      </c>
      <c r="H14" s="31"/>
      <c r="I14" s="31"/>
      <c r="M14" s="47"/>
    </row>
    <row r="15" spans="1:13" x14ac:dyDescent="0.2">
      <c r="A15" s="19" t="s">
        <v>55</v>
      </c>
      <c r="B15" s="27">
        <v>1362</v>
      </c>
      <c r="C15" s="27">
        <v>15</v>
      </c>
      <c r="D15" s="28">
        <v>1.1135857461024499</v>
      </c>
      <c r="E15" s="27">
        <v>13</v>
      </c>
      <c r="F15" s="28">
        <v>0.96367679762787251</v>
      </c>
      <c r="H15" s="31"/>
      <c r="I15" s="31"/>
      <c r="M15" s="47"/>
    </row>
    <row r="16" spans="1:13" x14ac:dyDescent="0.2">
      <c r="A16" s="19" t="s">
        <v>56</v>
      </c>
      <c r="B16" s="27">
        <v>4206</v>
      </c>
      <c r="C16" s="27">
        <v>25</v>
      </c>
      <c r="D16" s="28">
        <v>0.59794307581918205</v>
      </c>
      <c r="E16" s="27">
        <v>-3</v>
      </c>
      <c r="F16" s="28">
        <v>-7.1275837491090524E-2</v>
      </c>
      <c r="H16" s="31"/>
      <c r="I16" s="31"/>
      <c r="M16" s="47"/>
    </row>
    <row r="17" spans="1:13" x14ac:dyDescent="0.2">
      <c r="A17" s="19" t="s">
        <v>57</v>
      </c>
      <c r="B17" s="27">
        <v>1258</v>
      </c>
      <c r="C17" s="27">
        <v>2</v>
      </c>
      <c r="D17" s="28">
        <v>0.15923566878980894</v>
      </c>
      <c r="E17" s="27">
        <v>-18</v>
      </c>
      <c r="F17" s="28">
        <v>-1.4106583072100314</v>
      </c>
      <c r="H17" s="31"/>
      <c r="I17" s="31"/>
      <c r="M17" s="47"/>
    </row>
    <row r="18" spans="1:13" x14ac:dyDescent="0.2">
      <c r="A18" s="19" t="s">
        <v>58</v>
      </c>
      <c r="B18" s="27">
        <v>3026</v>
      </c>
      <c r="C18" s="27">
        <v>-7</v>
      </c>
      <c r="D18" s="28">
        <v>-0.23079459281239698</v>
      </c>
      <c r="E18" s="27">
        <v>-50</v>
      </c>
      <c r="F18" s="28">
        <v>-1.6254876462938883</v>
      </c>
      <c r="H18" s="31"/>
      <c r="I18" s="31"/>
      <c r="M18" s="47"/>
    </row>
    <row r="19" spans="1:13" x14ac:dyDescent="0.2">
      <c r="A19" s="19" t="s">
        <v>59</v>
      </c>
      <c r="B19" s="27">
        <v>2959</v>
      </c>
      <c r="C19" s="27">
        <v>-10</v>
      </c>
      <c r="D19" s="28">
        <v>-0.3368137420006736</v>
      </c>
      <c r="E19" s="27">
        <v>-2</v>
      </c>
      <c r="F19" s="28">
        <v>-6.7544748395812232E-2</v>
      </c>
      <c r="H19" s="31"/>
      <c r="I19" s="31"/>
      <c r="M19" s="47"/>
    </row>
    <row r="20" spans="1:13" x14ac:dyDescent="0.2">
      <c r="A20" s="19" t="s">
        <v>60</v>
      </c>
      <c r="B20" s="27">
        <v>1125</v>
      </c>
      <c r="C20" s="27">
        <v>7</v>
      </c>
      <c r="D20" s="28">
        <v>0.62611806797853309</v>
      </c>
      <c r="E20" s="27">
        <v>-11</v>
      </c>
      <c r="F20" s="28">
        <v>-0.96830985915492951</v>
      </c>
      <c r="H20" s="31"/>
      <c r="I20" s="31"/>
      <c r="M20" s="47"/>
    </row>
    <row r="21" spans="1:13" x14ac:dyDescent="0.2">
      <c r="A21" s="19" t="s">
        <v>61</v>
      </c>
      <c r="B21" s="27">
        <v>1716</v>
      </c>
      <c r="C21" s="27">
        <v>0</v>
      </c>
      <c r="D21" s="28">
        <v>0</v>
      </c>
      <c r="E21" s="27">
        <v>-7</v>
      </c>
      <c r="F21" s="28">
        <v>-0.40626813697040048</v>
      </c>
      <c r="H21" s="31"/>
      <c r="I21" s="31"/>
    </row>
    <row r="22" spans="1:13" x14ac:dyDescent="0.2">
      <c r="A22" s="19" t="s">
        <v>62</v>
      </c>
      <c r="B22" s="27">
        <v>1330</v>
      </c>
      <c r="C22" s="27">
        <v>3</v>
      </c>
      <c r="D22" s="28">
        <v>0.22607385079125847</v>
      </c>
      <c r="E22" s="27">
        <v>-20</v>
      </c>
      <c r="F22" s="28">
        <v>-1.4814814814814816</v>
      </c>
      <c r="H22" s="31"/>
      <c r="I22" s="31"/>
    </row>
    <row r="23" spans="1:13" x14ac:dyDescent="0.2">
      <c r="A23" s="19" t="s">
        <v>63</v>
      </c>
      <c r="B23" s="27">
        <v>277</v>
      </c>
      <c r="C23" s="27">
        <v>-8</v>
      </c>
      <c r="D23" s="28">
        <v>-2.807017543859649</v>
      </c>
      <c r="E23" s="27">
        <v>-14</v>
      </c>
      <c r="F23" s="28">
        <v>-4.8109965635738838</v>
      </c>
      <c r="H23" s="31"/>
      <c r="I23" s="31"/>
    </row>
    <row r="24" spans="1:13" x14ac:dyDescent="0.2">
      <c r="A24" s="19" t="s">
        <v>64</v>
      </c>
      <c r="B24" s="27">
        <v>832</v>
      </c>
      <c r="C24" s="27">
        <v>-7</v>
      </c>
      <c r="D24" s="28">
        <v>-0.83432657926102505</v>
      </c>
      <c r="E24" s="27">
        <v>-7</v>
      </c>
      <c r="F24" s="28">
        <v>-0.83432657926102505</v>
      </c>
      <c r="H24" s="31"/>
      <c r="I24" s="31"/>
    </row>
    <row r="25" spans="1:13" x14ac:dyDescent="0.2">
      <c r="A25" s="19" t="s">
        <v>65</v>
      </c>
      <c r="B25" s="27">
        <v>355</v>
      </c>
      <c r="C25" s="27">
        <v>-4</v>
      </c>
      <c r="D25" s="28">
        <v>-1.1142061281337048</v>
      </c>
      <c r="E25" s="27">
        <v>-12</v>
      </c>
      <c r="F25" s="28">
        <v>-3.2697547683923704</v>
      </c>
      <c r="H25" s="31"/>
      <c r="I25" s="31"/>
    </row>
    <row r="26" spans="1:13" x14ac:dyDescent="0.2">
      <c r="A26" s="19" t="s">
        <v>66</v>
      </c>
      <c r="B26" s="27">
        <v>2824</v>
      </c>
      <c r="C26" s="27">
        <v>10</v>
      </c>
      <c r="D26" s="28">
        <v>0.35536602700781805</v>
      </c>
      <c r="E26" s="27">
        <v>-41</v>
      </c>
      <c r="F26" s="28">
        <v>-1.4310645724258289</v>
      </c>
      <c r="H26" s="31"/>
      <c r="I26" s="31"/>
    </row>
    <row r="27" spans="1:13" x14ac:dyDescent="0.2">
      <c r="A27" s="19" t="s">
        <v>67</v>
      </c>
      <c r="B27" s="27">
        <v>1282</v>
      </c>
      <c r="C27" s="27">
        <v>-9</v>
      </c>
      <c r="D27" s="28">
        <v>-0.69713400464756003</v>
      </c>
      <c r="E27" s="27">
        <v>5</v>
      </c>
      <c r="F27" s="28">
        <v>0.39154267815191857</v>
      </c>
      <c r="H27" s="31"/>
      <c r="I27" s="31"/>
    </row>
    <row r="28" spans="1:13" x14ac:dyDescent="0.2">
      <c r="A28" s="19" t="s">
        <v>68</v>
      </c>
      <c r="B28" s="27">
        <v>4176</v>
      </c>
      <c r="C28" s="27">
        <v>-3</v>
      </c>
      <c r="D28" s="28">
        <v>-7.1787508973438621E-2</v>
      </c>
      <c r="E28" s="27">
        <v>-18</v>
      </c>
      <c r="F28" s="28">
        <v>-0.42918454935622319</v>
      </c>
      <c r="H28" s="31"/>
      <c r="I28" s="31"/>
    </row>
    <row r="29" spans="1:13" x14ac:dyDescent="0.2">
      <c r="A29" s="19" t="s">
        <v>69</v>
      </c>
      <c r="B29" s="27">
        <v>353</v>
      </c>
      <c r="C29" s="27">
        <v>1</v>
      </c>
      <c r="D29" s="28">
        <v>0.28409090909090912</v>
      </c>
      <c r="E29" s="27">
        <v>5</v>
      </c>
      <c r="F29" s="28">
        <v>1.4367816091954022</v>
      </c>
      <c r="H29" s="31"/>
      <c r="I29" s="31"/>
    </row>
    <row r="30" spans="1:13" x14ac:dyDescent="0.2">
      <c r="A30" s="19" t="s">
        <v>70</v>
      </c>
      <c r="B30" s="27">
        <v>550</v>
      </c>
      <c r="C30" s="27">
        <v>-12</v>
      </c>
      <c r="D30" s="28">
        <v>-2.1352313167259789</v>
      </c>
      <c r="E30" s="27">
        <v>-2</v>
      </c>
      <c r="F30" s="28">
        <v>-0.36231884057971014</v>
      </c>
      <c r="H30" s="31"/>
      <c r="I30" s="31"/>
    </row>
    <row r="31" spans="1:13" x14ac:dyDescent="0.2">
      <c r="A31" s="19" t="s">
        <v>71</v>
      </c>
      <c r="B31" s="27">
        <v>2766</v>
      </c>
      <c r="C31" s="27">
        <v>15</v>
      </c>
      <c r="D31" s="28">
        <v>0.54525627044711011</v>
      </c>
      <c r="E31" s="27">
        <v>8</v>
      </c>
      <c r="F31" s="28">
        <v>0.29006526468455401</v>
      </c>
      <c r="H31" s="31"/>
      <c r="I31" s="31"/>
    </row>
    <row r="32" spans="1:13" x14ac:dyDescent="0.2">
      <c r="A32" s="19" t="s">
        <v>72</v>
      </c>
      <c r="B32" s="27">
        <v>2127</v>
      </c>
      <c r="C32" s="27">
        <v>-2</v>
      </c>
      <c r="D32" s="28">
        <v>-9.394081728511039E-2</v>
      </c>
      <c r="E32" s="27">
        <v>-20</v>
      </c>
      <c r="F32" s="28">
        <v>-0.9315323707498836</v>
      </c>
      <c r="H32" s="31"/>
      <c r="I32" s="31"/>
      <c r="M32" s="47"/>
    </row>
    <row r="33" spans="1:13" x14ac:dyDescent="0.2">
      <c r="A33" s="19" t="s">
        <v>73</v>
      </c>
      <c r="B33" s="27">
        <v>1709</v>
      </c>
      <c r="C33" s="27">
        <v>-12</v>
      </c>
      <c r="D33" s="28">
        <v>-0.69726902963393378</v>
      </c>
      <c r="E33" s="27">
        <v>6</v>
      </c>
      <c r="F33" s="28">
        <v>0.35231943628890194</v>
      </c>
      <c r="H33" s="31"/>
      <c r="I33" s="31"/>
      <c r="M33" s="47"/>
    </row>
    <row r="34" spans="1:13" x14ac:dyDescent="0.2">
      <c r="A34" s="19" t="s">
        <v>74</v>
      </c>
      <c r="B34" s="27">
        <v>1619</v>
      </c>
      <c r="C34" s="27">
        <v>-2</v>
      </c>
      <c r="D34" s="28">
        <v>-0.12338062924120913</v>
      </c>
      <c r="E34" s="27">
        <v>-17</v>
      </c>
      <c r="F34" s="28">
        <v>-1.039119804400978</v>
      </c>
      <c r="H34" s="31"/>
      <c r="I34" s="31"/>
      <c r="M34" s="47"/>
    </row>
    <row r="35" spans="1:13" x14ac:dyDescent="0.2">
      <c r="A35" s="19" t="s">
        <v>75</v>
      </c>
      <c r="B35" s="49">
        <v>600</v>
      </c>
      <c r="C35" s="27">
        <v>3</v>
      </c>
      <c r="D35" s="28">
        <v>0.50251256281407031</v>
      </c>
      <c r="E35" s="27">
        <v>-1</v>
      </c>
      <c r="F35" s="28">
        <v>-0.16638935108153077</v>
      </c>
      <c r="H35" s="31"/>
      <c r="I35" s="31"/>
      <c r="M35" s="47"/>
    </row>
    <row r="36" spans="1:13" x14ac:dyDescent="0.2">
      <c r="A36" s="19" t="s">
        <v>76</v>
      </c>
      <c r="B36" s="27">
        <v>521</v>
      </c>
      <c r="C36" s="27">
        <v>-7</v>
      </c>
      <c r="D36" s="28">
        <v>-1.3257575757575757</v>
      </c>
      <c r="E36" s="27">
        <v>-2</v>
      </c>
      <c r="F36" s="28">
        <v>-0.38240917782026768</v>
      </c>
      <c r="H36" s="31"/>
      <c r="I36" s="31"/>
      <c r="M36" s="47"/>
    </row>
    <row r="37" spans="1:13" x14ac:dyDescent="0.2">
      <c r="A37" s="19" t="s">
        <v>77</v>
      </c>
      <c r="B37" s="27">
        <v>1173</v>
      </c>
      <c r="C37" s="27">
        <v>21</v>
      </c>
      <c r="D37" s="28">
        <v>1.8229166666666667</v>
      </c>
      <c r="E37" s="27">
        <v>32</v>
      </c>
      <c r="F37" s="28">
        <v>2.8045574057843998</v>
      </c>
      <c r="H37" s="31"/>
      <c r="I37" s="31"/>
      <c r="M37" s="47"/>
    </row>
    <row r="38" spans="1:13" x14ac:dyDescent="0.2">
      <c r="A38" s="19" t="s">
        <v>78</v>
      </c>
      <c r="B38" s="27">
        <v>3715</v>
      </c>
      <c r="C38" s="27">
        <v>19</v>
      </c>
      <c r="D38" s="28">
        <v>0.51406926406926412</v>
      </c>
      <c r="E38" s="27">
        <v>-26</v>
      </c>
      <c r="F38" s="28">
        <v>-0.6950013365410318</v>
      </c>
      <c r="H38" s="31"/>
      <c r="I38" s="50"/>
      <c r="M38" s="47"/>
    </row>
    <row r="39" spans="1:13" x14ac:dyDescent="0.2">
      <c r="A39" s="37" t="s">
        <v>35</v>
      </c>
      <c r="B39" s="38">
        <v>49951</v>
      </c>
      <c r="C39" s="38">
        <v>76</v>
      </c>
      <c r="D39" s="39">
        <v>0.15238095238095239</v>
      </c>
      <c r="E39" s="38">
        <v>-160</v>
      </c>
      <c r="F39" s="39">
        <v>-0.31929117359461995</v>
      </c>
      <c r="H39" s="31"/>
      <c r="I39" s="52"/>
    </row>
    <row r="40" spans="1:13" ht="13.5" x14ac:dyDescent="0.25">
      <c r="A40" s="29" t="s">
        <v>363</v>
      </c>
      <c r="B40" s="53">
        <v>221766</v>
      </c>
      <c r="C40" s="27">
        <v>288</v>
      </c>
      <c r="D40" s="28">
        <v>0.13003548885216593</v>
      </c>
      <c r="E40" s="27">
        <v>-498</v>
      </c>
      <c r="F40" s="28">
        <v>-0.22405787711910161</v>
      </c>
      <c r="H40" s="54"/>
      <c r="I40" s="55"/>
    </row>
    <row r="41" spans="1:13" x14ac:dyDescent="0.2">
      <c r="A41" s="19" t="s">
        <v>299</v>
      </c>
      <c r="B41" s="53">
        <v>332566</v>
      </c>
      <c r="C41" s="27">
        <v>235</v>
      </c>
      <c r="D41" s="28">
        <v>7.0712632887091481E-2</v>
      </c>
      <c r="E41" s="27">
        <v>-977</v>
      </c>
      <c r="F41" s="28">
        <v>-0.29291575598948261</v>
      </c>
      <c r="H41" s="54"/>
      <c r="I41" s="55"/>
    </row>
    <row r="42" spans="1:13" ht="13.5" thickBot="1" x14ac:dyDescent="0.25">
      <c r="A42" s="40" t="s">
        <v>36</v>
      </c>
      <c r="B42" s="56">
        <v>545746</v>
      </c>
      <c r="C42" s="41">
        <v>1274</v>
      </c>
      <c r="D42" s="42">
        <v>0.2339881573340778</v>
      </c>
      <c r="E42" s="41">
        <v>-2915</v>
      </c>
      <c r="F42" s="42">
        <v>-0.53129345807338235</v>
      </c>
      <c r="H42" s="54"/>
      <c r="I42" s="55"/>
    </row>
    <row r="43" spans="1:13" x14ac:dyDescent="0.2">
      <c r="A43" s="43" t="s">
        <v>364</v>
      </c>
      <c r="I43" s="57"/>
    </row>
    <row r="44" spans="1:13" x14ac:dyDescent="0.2">
      <c r="I44" s="57"/>
    </row>
    <row r="45" spans="1:13" x14ac:dyDescent="0.2">
      <c r="H45" s="31"/>
    </row>
    <row r="46" spans="1:13" x14ac:dyDescent="0.2">
      <c r="B46" s="31"/>
    </row>
    <row r="47" spans="1:13" x14ac:dyDescent="0.2">
      <c r="B47" s="31"/>
    </row>
    <row r="48" spans="1:13" x14ac:dyDescent="0.2">
      <c r="B48" s="31"/>
    </row>
    <row r="49" spans="2:2" x14ac:dyDescent="0.2">
      <c r="B49" s="31"/>
    </row>
    <row r="50" spans="2:2" x14ac:dyDescent="0.2">
      <c r="B50" s="31"/>
    </row>
    <row r="51" spans="2:2" x14ac:dyDescent="0.2">
      <c r="B51" s="31"/>
    </row>
    <row r="62" spans="2:2" x14ac:dyDescent="0.2">
      <c r="B62" s="31"/>
    </row>
  </sheetData>
  <mergeCells count="4">
    <mergeCell ref="B7:B8"/>
    <mergeCell ref="A7:A8"/>
    <mergeCell ref="C7:D7"/>
    <mergeCell ref="E7:F7"/>
  </mergeCells>
  <phoneticPr fontId="2" type="noConversion"/>
  <conditionalFormatting sqref="F9:F42 D9:D42">
    <cfRule type="colorScale" priority="1">
      <colorScale>
        <cfvo type="min"/>
        <cfvo type="percentile" val="50"/>
        <cfvo type="max"/>
        <color rgb="FFFF0000"/>
        <color rgb="FFFFFFCC"/>
        <color rgb="FF92D050"/>
      </colorScale>
    </cfRule>
  </conditionalFormatting>
  <hyperlinks>
    <hyperlink ref="A1" location="Índex!A1" display="TORNAR A L'ÍNDEX" xr:uid="{00000000-0004-0000-0300-000000000000}"/>
    <hyperlink ref="C1" location="TaulaE2!A1" display="TAULA ANTERIOR" xr:uid="{00000000-0004-0000-0300-000001000000}"/>
    <hyperlink ref="E1" location="TaulaE4!A1" display="TAULA SEGÜENT" xr:uid="{00000000-0004-0000-0300-000002000000}"/>
  </hyperlinks>
  <pageMargins left="0.75" right="0.75" top="1" bottom="1" header="0" footer="0"/>
  <pageSetup paperSize="9" orientation="portrait" verticalDpi="0" r:id="rId1"/>
  <headerFooter alignWithMargins="0"/>
  <colBreaks count="1" manualBreakCount="1">
    <brk id="6"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36"/>
  <dimension ref="A1:P50"/>
  <sheetViews>
    <sheetView zoomScaleNormal="100" workbookViewId="0">
      <selection activeCell="A3" sqref="A3"/>
    </sheetView>
  </sheetViews>
  <sheetFormatPr baseColWidth="10" defaultColWidth="13.33203125" defaultRowHeight="12.75" x14ac:dyDescent="0.2"/>
  <cols>
    <col min="1" max="16384" width="13.33203125" style="66"/>
  </cols>
  <sheetData>
    <row r="1" spans="1:9" x14ac:dyDescent="0.2">
      <c r="A1" s="21" t="s">
        <v>34</v>
      </c>
      <c r="B1" s="19"/>
      <c r="C1" s="21" t="s">
        <v>87</v>
      </c>
      <c r="D1" s="19"/>
      <c r="E1" s="21" t="s">
        <v>47</v>
      </c>
      <c r="F1" s="19"/>
    </row>
    <row r="3" spans="1:9" x14ac:dyDescent="0.2">
      <c r="A3" s="15" t="s">
        <v>449</v>
      </c>
      <c r="B3" s="15"/>
      <c r="C3" s="15"/>
      <c r="D3" s="15"/>
      <c r="E3" s="15"/>
      <c r="F3" s="15"/>
      <c r="G3" s="15"/>
      <c r="H3" s="15"/>
      <c r="I3" s="15"/>
    </row>
    <row r="5" spans="1:9" x14ac:dyDescent="0.2">
      <c r="A5" s="23" t="str">
        <f>Índex!B72</f>
        <v>Gràfic C1</v>
      </c>
      <c r="B5" s="23" t="str">
        <f>Índex!A8</f>
        <v>3r trimestre 2020</v>
      </c>
    </row>
    <row r="6" spans="1:9" x14ac:dyDescent="0.2">
      <c r="A6" s="23" t="str">
        <f>Índex!C72</f>
        <v>Proporció de contractes per nacionalitat sobre el total de contractes per sexe i grups d'edat. Baix Llobregat</v>
      </c>
      <c r="B6" s="19"/>
    </row>
    <row r="7" spans="1:9" x14ac:dyDescent="0.2">
      <c r="A7" s="23"/>
      <c r="B7" s="19"/>
    </row>
    <row r="9" spans="1:9" x14ac:dyDescent="0.2">
      <c r="G9" s="66">
        <v>16.887009778978435</v>
      </c>
      <c r="H9" s="67"/>
    </row>
    <row r="10" spans="1:9" x14ac:dyDescent="0.2">
      <c r="G10" s="66">
        <v>14.7</v>
      </c>
    </row>
    <row r="32" spans="1:1" x14ac:dyDescent="0.2">
      <c r="A32" s="43" t="s">
        <v>359</v>
      </c>
    </row>
    <row r="34" spans="1:16" ht="25.5" x14ac:dyDescent="0.2">
      <c r="A34" s="70"/>
      <c r="B34" s="68" t="s">
        <v>267</v>
      </c>
      <c r="C34" s="69" t="s">
        <v>145</v>
      </c>
      <c r="D34" s="69" t="s">
        <v>146</v>
      </c>
      <c r="E34" s="69"/>
      <c r="F34" s="70" t="s">
        <v>214</v>
      </c>
      <c r="G34" s="68" t="s">
        <v>145</v>
      </c>
      <c r="H34" s="68" t="s">
        <v>146</v>
      </c>
      <c r="I34" s="70"/>
    </row>
    <row r="35" spans="1:16" x14ac:dyDescent="0.2">
      <c r="A35" s="70" t="s">
        <v>315</v>
      </c>
      <c r="B35" s="70" t="s">
        <v>125</v>
      </c>
      <c r="C35" s="71">
        <f t="shared" ref="C35:C42" si="0">G35/F35*100</f>
        <v>76.802898895093264</v>
      </c>
      <c r="D35" s="71">
        <f t="shared" ref="D35:D42" si="1">H35/F35*100</f>
        <v>23.197101104906736</v>
      </c>
      <c r="E35" s="74"/>
      <c r="F35" s="73">
        <f>TaulaC2!B10</f>
        <v>33668</v>
      </c>
      <c r="G35" s="73">
        <f>F35-H35</f>
        <v>25858</v>
      </c>
      <c r="H35" s="168">
        <v>7810</v>
      </c>
      <c r="I35" s="73"/>
      <c r="J35" s="76"/>
      <c r="K35" s="76"/>
    </row>
    <row r="36" spans="1:16" x14ac:dyDescent="0.2">
      <c r="A36" s="70"/>
      <c r="B36" s="70" t="s">
        <v>124</v>
      </c>
      <c r="C36" s="71">
        <f t="shared" si="0"/>
        <v>82.753015008884361</v>
      </c>
      <c r="D36" s="71">
        <f t="shared" si="1"/>
        <v>17.246984991115646</v>
      </c>
      <c r="E36" s="74"/>
      <c r="F36" s="73">
        <f>TaulaC2!B11</f>
        <v>26451</v>
      </c>
      <c r="G36" s="73">
        <f t="shared" ref="G36:G43" si="2">F36-H36</f>
        <v>21889</v>
      </c>
      <c r="H36" s="168">
        <v>4562</v>
      </c>
      <c r="I36" s="73"/>
      <c r="J36" s="103"/>
      <c r="K36" s="76"/>
      <c r="L36" s="170"/>
      <c r="M36" s="76"/>
      <c r="N36" s="76"/>
      <c r="O36" s="76"/>
      <c r="P36" s="76"/>
    </row>
    <row r="37" spans="1:16" x14ac:dyDescent="0.2">
      <c r="A37" s="70" t="s">
        <v>316</v>
      </c>
      <c r="B37" s="70" t="s">
        <v>130</v>
      </c>
      <c r="C37" s="71">
        <f t="shared" si="0"/>
        <v>88.63058706837765</v>
      </c>
      <c r="D37" s="71">
        <f t="shared" si="1"/>
        <v>11.369412931622342</v>
      </c>
      <c r="E37" s="74"/>
      <c r="F37" s="73">
        <f>TaulaC2!B13</f>
        <v>16131</v>
      </c>
      <c r="G37" s="73">
        <f t="shared" si="2"/>
        <v>14297</v>
      </c>
      <c r="H37" s="113">
        <v>1834</v>
      </c>
      <c r="I37" s="73"/>
      <c r="J37" s="76"/>
      <c r="K37" s="76"/>
      <c r="L37" s="76"/>
      <c r="M37" s="76"/>
      <c r="N37" s="76"/>
      <c r="O37" s="76"/>
      <c r="P37" s="76"/>
    </row>
    <row r="38" spans="1:16" x14ac:dyDescent="0.2">
      <c r="A38" s="70"/>
      <c r="B38" s="70" t="s">
        <v>131</v>
      </c>
      <c r="C38" s="71">
        <f t="shared" si="0"/>
        <v>75.619645916619078</v>
      </c>
      <c r="D38" s="71">
        <f t="shared" si="1"/>
        <v>24.380354083380926</v>
      </c>
      <c r="E38" s="74"/>
      <c r="F38" s="73">
        <f>TaulaC2!B14</f>
        <v>17510</v>
      </c>
      <c r="G38" s="73">
        <f t="shared" si="2"/>
        <v>13241</v>
      </c>
      <c r="H38" s="113">
        <v>4269</v>
      </c>
      <c r="I38" s="73"/>
      <c r="J38" s="76"/>
      <c r="K38" s="76"/>
      <c r="L38" s="76"/>
      <c r="M38" s="76"/>
      <c r="N38" s="76"/>
      <c r="O38" s="76"/>
      <c r="P38" s="76"/>
    </row>
    <row r="39" spans="1:16" x14ac:dyDescent="0.2">
      <c r="A39" s="70"/>
      <c r="B39" s="70" t="s">
        <v>132</v>
      </c>
      <c r="C39" s="71">
        <f t="shared" si="0"/>
        <v>71.843534951104672</v>
      </c>
      <c r="D39" s="71">
        <f t="shared" si="1"/>
        <v>28.156465048895328</v>
      </c>
      <c r="E39" s="74"/>
      <c r="F39" s="73">
        <f>TaulaC2!B15</f>
        <v>13805</v>
      </c>
      <c r="G39" s="73">
        <f t="shared" si="2"/>
        <v>9918</v>
      </c>
      <c r="H39" s="113">
        <v>3887</v>
      </c>
      <c r="I39" s="73"/>
      <c r="J39" s="76"/>
      <c r="K39" s="76"/>
      <c r="L39" s="76"/>
      <c r="M39" s="76"/>
      <c r="N39" s="76"/>
      <c r="O39" s="76"/>
      <c r="P39" s="76"/>
    </row>
    <row r="40" spans="1:16" x14ac:dyDescent="0.2">
      <c r="A40" s="70"/>
      <c r="B40" s="70" t="s">
        <v>133</v>
      </c>
      <c r="C40" s="71">
        <f t="shared" si="0"/>
        <v>80.590805075930945</v>
      </c>
      <c r="D40" s="71">
        <f t="shared" si="1"/>
        <v>19.409194924069066</v>
      </c>
      <c r="E40" s="74"/>
      <c r="F40" s="73">
        <f>TaulaC2!B16</f>
        <v>9614</v>
      </c>
      <c r="G40" s="73">
        <f t="shared" si="2"/>
        <v>7748</v>
      </c>
      <c r="H40" s="113">
        <v>1866</v>
      </c>
      <c r="I40" s="73"/>
      <c r="K40" s="76"/>
      <c r="L40" s="76"/>
      <c r="M40" s="76"/>
      <c r="N40" s="76"/>
      <c r="O40" s="76"/>
      <c r="P40" s="76"/>
    </row>
    <row r="41" spans="1:16" x14ac:dyDescent="0.2">
      <c r="A41" s="70"/>
      <c r="B41" s="70" t="s">
        <v>134</v>
      </c>
      <c r="C41" s="71">
        <f t="shared" si="0"/>
        <v>83.036614040980851</v>
      </c>
      <c r="D41" s="71">
        <f t="shared" si="1"/>
        <v>16.963385959019149</v>
      </c>
      <c r="E41" s="74"/>
      <c r="F41" s="73">
        <f>TaulaC2!B17</f>
        <v>2977</v>
      </c>
      <c r="G41" s="73">
        <f t="shared" si="2"/>
        <v>2472</v>
      </c>
      <c r="H41" s="113">
        <v>505</v>
      </c>
      <c r="I41" s="73"/>
      <c r="K41" s="76"/>
      <c r="L41" s="76"/>
      <c r="M41" s="76"/>
      <c r="N41" s="76"/>
      <c r="O41" s="76"/>
      <c r="P41" s="76"/>
    </row>
    <row r="42" spans="1:16" x14ac:dyDescent="0.2">
      <c r="A42" s="70"/>
      <c r="B42" s="113" t="s">
        <v>206</v>
      </c>
      <c r="C42" s="71">
        <f t="shared" si="0"/>
        <v>86.58536585365853</v>
      </c>
      <c r="D42" s="71">
        <f t="shared" si="1"/>
        <v>13.414634146341465</v>
      </c>
      <c r="E42" s="74"/>
      <c r="F42" s="73">
        <f>TaulaC2!B18</f>
        <v>82</v>
      </c>
      <c r="G42" s="73">
        <f t="shared" si="2"/>
        <v>71</v>
      </c>
      <c r="H42" s="113">
        <v>11</v>
      </c>
      <c r="I42" s="73"/>
    </row>
    <row r="43" spans="1:16" x14ac:dyDescent="0.2">
      <c r="A43" s="70"/>
      <c r="B43" s="73"/>
      <c r="C43" s="73"/>
      <c r="D43" s="70"/>
      <c r="E43" s="73"/>
      <c r="F43" s="73">
        <f>SUM(F35:F36)</f>
        <v>60119</v>
      </c>
      <c r="G43" s="73">
        <f t="shared" si="2"/>
        <v>47747</v>
      </c>
      <c r="H43" s="73">
        <f>SUM(H35:H36)</f>
        <v>12372</v>
      </c>
      <c r="I43" s="73"/>
    </row>
    <row r="44" spans="1:16" x14ac:dyDescent="0.2">
      <c r="A44" s="70"/>
      <c r="B44" s="73"/>
      <c r="C44" s="73"/>
      <c r="D44" s="70"/>
      <c r="E44" s="73"/>
      <c r="F44" s="73"/>
      <c r="G44" s="73"/>
      <c r="H44" s="73">
        <f>SUM(H35:H36)</f>
        <v>12372</v>
      </c>
      <c r="I44" s="70"/>
    </row>
    <row r="45" spans="1:16" x14ac:dyDescent="0.2">
      <c r="A45" s="70"/>
      <c r="B45" s="70"/>
      <c r="C45" s="70"/>
      <c r="D45" s="70"/>
      <c r="E45" s="73"/>
      <c r="F45" s="73"/>
      <c r="G45" s="73"/>
      <c r="H45" s="73">
        <f>SUM(H37:H42)</f>
        <v>12372</v>
      </c>
      <c r="I45" s="70"/>
    </row>
    <row r="46" spans="1:16" x14ac:dyDescent="0.2">
      <c r="A46" s="70"/>
      <c r="B46" s="70"/>
      <c r="C46" s="70"/>
      <c r="D46" s="70"/>
      <c r="E46" s="70"/>
      <c r="F46" s="73"/>
      <c r="G46" s="70"/>
      <c r="H46" s="73"/>
      <c r="I46" s="70"/>
    </row>
    <row r="47" spans="1:16" x14ac:dyDescent="0.2">
      <c r="A47" s="70"/>
      <c r="B47" s="70"/>
      <c r="C47" s="70"/>
      <c r="D47" s="70"/>
      <c r="E47" s="70"/>
      <c r="F47" s="70"/>
      <c r="G47" s="70"/>
      <c r="H47" s="70"/>
      <c r="I47" s="70"/>
    </row>
    <row r="48" spans="1:16" x14ac:dyDescent="0.2">
      <c r="L48" s="76"/>
    </row>
    <row r="49" spans="12:12" x14ac:dyDescent="0.2">
      <c r="L49" s="76"/>
    </row>
    <row r="50" spans="12:12" x14ac:dyDescent="0.2">
      <c r="L50" s="76"/>
    </row>
  </sheetData>
  <phoneticPr fontId="12" type="noConversion"/>
  <hyperlinks>
    <hyperlink ref="A1" location="Índex!A1" display="TORNAR A L'ÍNDEX" xr:uid="{00000000-0004-0000-2700-000000000000}"/>
    <hyperlink ref="C1" location="TaulaC3!A1" display="TAULA ANTERIOR" xr:uid="{00000000-0004-0000-2700-000001000000}"/>
    <hyperlink ref="E1" location="GràficC2!A1" display="TAULA SEGÜENT" xr:uid="{00000000-0004-0000-2700-000002000000}"/>
  </hyperlinks>
  <pageMargins left="0.75" right="0.75" top="1" bottom="1" header="0" footer="0"/>
  <pageSetup paperSize="9" scale="87" orientation="portrait" r:id="rId1"/>
  <headerFooter alignWithMargins="0"/>
  <colBreaks count="1" manualBreakCount="1">
    <brk id="9" max="1048575" man="1"/>
  </colBreaks>
  <ignoredErrors>
    <ignoredError sqref="G45 G43:G44" formula="1"/>
    <ignoredError sqref="H43:H45" formula="1" formulaRange="1"/>
  </ignoredError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37"/>
  <dimension ref="A1:K46"/>
  <sheetViews>
    <sheetView zoomScaleNormal="100" workbookViewId="0">
      <selection activeCell="A3" sqref="A3"/>
    </sheetView>
  </sheetViews>
  <sheetFormatPr baseColWidth="10" defaultColWidth="13.33203125" defaultRowHeight="12.75" x14ac:dyDescent="0.2"/>
  <cols>
    <col min="1" max="16384" width="13.33203125" style="66"/>
  </cols>
  <sheetData>
    <row r="1" spans="1:11" x14ac:dyDescent="0.2">
      <c r="A1" s="21" t="s">
        <v>34</v>
      </c>
      <c r="B1" s="19"/>
      <c r="C1" s="21" t="s">
        <v>87</v>
      </c>
      <c r="D1" s="19"/>
      <c r="E1" s="21" t="s">
        <v>47</v>
      </c>
      <c r="F1" s="19"/>
    </row>
    <row r="3" spans="1:11" x14ac:dyDescent="0.2">
      <c r="A3" s="15" t="s">
        <v>449</v>
      </c>
      <c r="B3" s="15"/>
      <c r="C3" s="15"/>
      <c r="D3" s="15"/>
      <c r="E3" s="15"/>
      <c r="F3" s="15"/>
      <c r="G3" s="15"/>
      <c r="H3" s="15"/>
      <c r="I3" s="15"/>
    </row>
    <row r="5" spans="1:11" x14ac:dyDescent="0.2">
      <c r="A5" s="23" t="str">
        <f>Índex!B73</f>
        <v>Gràfic C2</v>
      </c>
      <c r="B5" s="23" t="str">
        <f>Índex!A8</f>
        <v>3r trimestre 2020</v>
      </c>
    </row>
    <row r="6" spans="1:11" x14ac:dyDescent="0.2">
      <c r="A6" s="23" t="str">
        <f>Índex!C73</f>
        <v>Proporció de contractes per nacionalitat sobre el total de contractes per sectors econòmics Baix Llobregat</v>
      </c>
      <c r="B6" s="19"/>
    </row>
    <row r="7" spans="1:11" x14ac:dyDescent="0.2">
      <c r="A7" s="23"/>
      <c r="B7" s="19"/>
    </row>
    <row r="8" spans="1:11" x14ac:dyDescent="0.2">
      <c r="K8" s="123"/>
    </row>
    <row r="9" spans="1:11" x14ac:dyDescent="0.2">
      <c r="G9" s="66">
        <v>15.73498956662673</v>
      </c>
      <c r="H9" s="67"/>
    </row>
    <row r="10" spans="1:11" x14ac:dyDescent="0.2">
      <c r="G10" s="66">
        <v>14.7</v>
      </c>
    </row>
    <row r="32" spans="1:1" x14ac:dyDescent="0.2">
      <c r="A32" s="43" t="s">
        <v>359</v>
      </c>
    </row>
    <row r="34" spans="1:9" ht="25.5" x14ac:dyDescent="0.2">
      <c r="A34" s="68" t="s">
        <v>267</v>
      </c>
      <c r="B34" s="69" t="s">
        <v>145</v>
      </c>
      <c r="C34" s="69" t="s">
        <v>146</v>
      </c>
      <c r="D34" s="69"/>
      <c r="E34" s="70" t="s">
        <v>214</v>
      </c>
      <c r="F34" s="68" t="s">
        <v>145</v>
      </c>
      <c r="G34" s="68" t="s">
        <v>146</v>
      </c>
      <c r="H34" s="70"/>
    </row>
    <row r="35" spans="1:9" x14ac:dyDescent="0.2">
      <c r="A35" s="70" t="s">
        <v>79</v>
      </c>
      <c r="B35" s="74">
        <f>F35/E35*100</f>
        <v>43.715846994535518</v>
      </c>
      <c r="C35" s="74">
        <f>G35/E35*100</f>
        <v>56.284153005464475</v>
      </c>
      <c r="D35" s="74"/>
      <c r="E35" s="73">
        <f>TaulaC2!B20</f>
        <v>183</v>
      </c>
      <c r="F35" s="73">
        <f>E35-G35</f>
        <v>80</v>
      </c>
      <c r="G35" s="73">
        <v>103</v>
      </c>
      <c r="H35" s="73"/>
      <c r="I35" s="76"/>
    </row>
    <row r="36" spans="1:9" x14ac:dyDescent="0.2">
      <c r="A36" s="70" t="s">
        <v>80</v>
      </c>
      <c r="B36" s="74">
        <f t="shared" ref="B36:B42" si="0">F36/E36*100</f>
        <v>85.167731629392975</v>
      </c>
      <c r="C36" s="74">
        <f t="shared" ref="C36:C42" si="1">G36/E36*100</f>
        <v>14.83226837060703</v>
      </c>
      <c r="D36" s="74"/>
      <c r="E36" s="73">
        <f>TaulaC2!B21</f>
        <v>12520</v>
      </c>
      <c r="F36" s="73">
        <f t="shared" ref="F36:F42" si="2">E36-G36</f>
        <v>10663</v>
      </c>
      <c r="G36" s="73">
        <v>1857</v>
      </c>
      <c r="H36" s="73"/>
      <c r="I36" s="76"/>
    </row>
    <row r="37" spans="1:9" x14ac:dyDescent="0.2">
      <c r="A37" s="70" t="s">
        <v>81</v>
      </c>
      <c r="B37" s="74">
        <f t="shared" si="0"/>
        <v>64.322469982847338</v>
      </c>
      <c r="C37" s="74">
        <f t="shared" si="1"/>
        <v>35.677530017152662</v>
      </c>
      <c r="D37" s="74"/>
      <c r="E37" s="73">
        <f>TaulaC2!B22</f>
        <v>3498</v>
      </c>
      <c r="F37" s="73">
        <f t="shared" si="2"/>
        <v>2250</v>
      </c>
      <c r="G37" s="73">
        <v>1248</v>
      </c>
      <c r="H37" s="73"/>
      <c r="I37" s="76"/>
    </row>
    <row r="38" spans="1:9" x14ac:dyDescent="0.2">
      <c r="A38" s="70" t="s">
        <v>82</v>
      </c>
      <c r="B38" s="74">
        <f t="shared" si="0"/>
        <v>79.083852256248406</v>
      </c>
      <c r="C38" s="74">
        <f t="shared" si="1"/>
        <v>20.916147743751601</v>
      </c>
      <c r="D38" s="74"/>
      <c r="E38" s="73">
        <f>TaulaC2!B23</f>
        <v>11723</v>
      </c>
      <c r="F38" s="73">
        <f t="shared" si="2"/>
        <v>9271</v>
      </c>
      <c r="G38" s="73">
        <v>2452</v>
      </c>
      <c r="H38" s="73"/>
      <c r="I38" s="76"/>
    </row>
    <row r="39" spans="1:9" x14ac:dyDescent="0.2">
      <c r="A39" s="70" t="s">
        <v>83</v>
      </c>
      <c r="B39" s="74">
        <f>F39/E39*100</f>
        <v>70.619085623076046</v>
      </c>
      <c r="C39" s="74">
        <f t="shared" si="1"/>
        <v>29.380914376923954</v>
      </c>
      <c r="D39" s="74"/>
      <c r="E39" s="73">
        <f>TaulaC2!B24</f>
        <v>8771</v>
      </c>
      <c r="F39" s="73">
        <f t="shared" si="2"/>
        <v>6194</v>
      </c>
      <c r="G39" s="73">
        <v>2577</v>
      </c>
      <c r="H39" s="73"/>
      <c r="I39" s="76"/>
    </row>
    <row r="40" spans="1:9" x14ac:dyDescent="0.2">
      <c r="A40" s="70" t="s">
        <v>84</v>
      </c>
      <c r="B40" s="74">
        <f t="shared" si="0"/>
        <v>76.700956506045841</v>
      </c>
      <c r="C40" s="74">
        <f t="shared" si="1"/>
        <v>23.299043493954162</v>
      </c>
      <c r="D40" s="74"/>
      <c r="E40" s="73">
        <f>TaulaC2!B25</f>
        <v>11082</v>
      </c>
      <c r="F40" s="73">
        <f t="shared" si="2"/>
        <v>8500</v>
      </c>
      <c r="G40" s="73">
        <v>2582</v>
      </c>
      <c r="H40" s="73"/>
      <c r="I40" s="76"/>
    </row>
    <row r="41" spans="1:9" x14ac:dyDescent="0.2">
      <c r="A41" s="70" t="s">
        <v>85</v>
      </c>
      <c r="B41" s="74">
        <f t="shared" si="0"/>
        <v>89.706933523945679</v>
      </c>
      <c r="C41" s="74">
        <f t="shared" si="1"/>
        <v>10.293066476054324</v>
      </c>
      <c r="D41" s="74"/>
      <c r="E41" s="73">
        <f>TaulaC2!B26</f>
        <v>2798</v>
      </c>
      <c r="F41" s="73">
        <f t="shared" si="2"/>
        <v>2510</v>
      </c>
      <c r="G41" s="73">
        <v>288</v>
      </c>
      <c r="H41" s="73"/>
      <c r="I41" s="76"/>
    </row>
    <row r="42" spans="1:9" x14ac:dyDescent="0.2">
      <c r="A42" s="70" t="s">
        <v>86</v>
      </c>
      <c r="B42" s="74">
        <f t="shared" si="0"/>
        <v>86.745599329421623</v>
      </c>
      <c r="C42" s="74">
        <f t="shared" si="1"/>
        <v>13.254400670578374</v>
      </c>
      <c r="D42" s="74"/>
      <c r="E42" s="73">
        <f>TaulaC2!B27</f>
        <v>9544</v>
      </c>
      <c r="F42" s="73">
        <f t="shared" si="2"/>
        <v>8279</v>
      </c>
      <c r="G42" s="73">
        <v>1265</v>
      </c>
      <c r="H42" s="73"/>
      <c r="I42" s="76"/>
    </row>
    <row r="43" spans="1:9" x14ac:dyDescent="0.2">
      <c r="A43" s="70"/>
      <c r="B43" s="73"/>
      <c r="C43" s="73"/>
      <c r="D43" s="70"/>
      <c r="E43" s="73">
        <f>SUM(E35:E42)</f>
        <v>60119</v>
      </c>
      <c r="F43" s="73">
        <f>SUM(F35:F42)</f>
        <v>47747</v>
      </c>
      <c r="G43" s="73">
        <f>SUM(G35:G42)</f>
        <v>12372</v>
      </c>
      <c r="H43" s="70"/>
    </row>
    <row r="44" spans="1:9" x14ac:dyDescent="0.2">
      <c r="B44" s="76"/>
      <c r="C44" s="76"/>
      <c r="D44" s="76"/>
      <c r="E44" s="76"/>
      <c r="F44" s="76"/>
      <c r="G44" s="76"/>
    </row>
    <row r="45" spans="1:9" x14ac:dyDescent="0.2">
      <c r="E45" s="76"/>
      <c r="F45" s="76"/>
      <c r="G45" s="76"/>
    </row>
    <row r="46" spans="1:9" x14ac:dyDescent="0.2">
      <c r="E46" s="76"/>
    </row>
  </sheetData>
  <phoneticPr fontId="12" type="noConversion"/>
  <hyperlinks>
    <hyperlink ref="A1" location="Índex!A1" display="TORNAR A L'ÍNDEX" xr:uid="{00000000-0004-0000-2800-000000000000}"/>
    <hyperlink ref="C1" location="GràficC1!A1" display="TAULA ANTERIOR" xr:uid="{00000000-0004-0000-2800-000001000000}"/>
    <hyperlink ref="E1" location="TaulaC4!A1" display="TAULA SEGÜENT" xr:uid="{00000000-0004-0000-28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38"/>
  <dimension ref="A1:O44"/>
  <sheetViews>
    <sheetView zoomScaleNormal="100" workbookViewId="0">
      <selection activeCell="A3" sqref="A3"/>
    </sheetView>
  </sheetViews>
  <sheetFormatPr baseColWidth="10" defaultColWidth="12.83203125" defaultRowHeight="12.75" x14ac:dyDescent="0.2"/>
  <cols>
    <col min="1" max="1" width="38.83203125" style="19" customWidth="1"/>
    <col min="2" max="8" width="12.83203125" style="19"/>
    <col min="9" max="10" width="12.83203125" style="113"/>
    <col min="11" max="16384" width="12.83203125" style="19"/>
  </cols>
  <sheetData>
    <row r="1" spans="1:10" x14ac:dyDescent="0.2">
      <c r="A1" s="21" t="s">
        <v>34</v>
      </c>
      <c r="C1" s="21" t="s">
        <v>87</v>
      </c>
      <c r="E1" s="21" t="s">
        <v>47</v>
      </c>
    </row>
    <row r="2" spans="1:10" x14ac:dyDescent="0.2">
      <c r="A2" s="21"/>
    </row>
    <row r="3" spans="1:10" x14ac:dyDescent="0.2">
      <c r="A3" s="15" t="s">
        <v>451</v>
      </c>
      <c r="B3" s="15"/>
      <c r="C3" s="15"/>
      <c r="D3" s="15"/>
      <c r="E3" s="15"/>
      <c r="F3" s="15"/>
      <c r="G3" s="15"/>
    </row>
    <row r="4" spans="1:10" x14ac:dyDescent="0.2">
      <c r="A4" s="21"/>
    </row>
    <row r="5" spans="1:10" x14ac:dyDescent="0.2">
      <c r="A5" s="23" t="str">
        <f>Índex!B75</f>
        <v>Taula C4</v>
      </c>
      <c r="B5" s="23" t="str">
        <f>Índex!A8</f>
        <v>3r trimestre 2020</v>
      </c>
      <c r="C5" s="23"/>
    </row>
    <row r="6" spans="1:10" ht="13.5" thickBot="1" x14ac:dyDescent="0.25">
      <c r="A6" s="44" t="str">
        <f>Índex!C75</f>
        <v>Contractació registrada per tipus de contracte. Baix Llobregat</v>
      </c>
      <c r="B6" s="40"/>
      <c r="C6" s="40"/>
      <c r="D6" s="40"/>
      <c r="E6" s="40"/>
      <c r="F6" s="40"/>
      <c r="G6" s="40"/>
      <c r="I6" s="113" t="s">
        <v>46</v>
      </c>
    </row>
    <row r="7" spans="1:10" x14ac:dyDescent="0.2">
      <c r="A7" s="179"/>
      <c r="B7" s="177" t="s">
        <v>37</v>
      </c>
      <c r="C7" s="181" t="s">
        <v>203</v>
      </c>
      <c r="D7" s="182" t="s">
        <v>39</v>
      </c>
      <c r="E7" s="182"/>
      <c r="F7" s="182" t="s">
        <v>40</v>
      </c>
      <c r="G7" s="182"/>
      <c r="I7" s="113" t="s">
        <v>42</v>
      </c>
      <c r="J7" s="113" t="s">
        <v>44</v>
      </c>
    </row>
    <row r="8" spans="1:10" x14ac:dyDescent="0.2">
      <c r="A8" s="203"/>
      <c r="B8" s="192"/>
      <c r="C8" s="198"/>
      <c r="D8" s="107" t="s">
        <v>37</v>
      </c>
      <c r="E8" s="107" t="s">
        <v>38</v>
      </c>
      <c r="F8" s="107" t="s">
        <v>37</v>
      </c>
      <c r="G8" s="107" t="s">
        <v>38</v>
      </c>
      <c r="I8" s="116" t="s">
        <v>43</v>
      </c>
      <c r="J8" s="116" t="s">
        <v>45</v>
      </c>
    </row>
    <row r="9" spans="1:10" x14ac:dyDescent="0.2">
      <c r="A9" s="37" t="s">
        <v>216</v>
      </c>
      <c r="B9" s="38">
        <f>SUM(B10:B13)</f>
        <v>7071</v>
      </c>
      <c r="C9" s="39">
        <f>B9/TaulaC1!$B$39*100</f>
        <v>11.761672682513016</v>
      </c>
      <c r="D9" s="38">
        <f t="shared" ref="D9:D14" si="0">B9-I9</f>
        <v>2444</v>
      </c>
      <c r="E9" s="39">
        <f>D9/I9*100</f>
        <v>52.820401988329365</v>
      </c>
      <c r="F9" s="38">
        <f t="shared" ref="F9:F14" si="1">B9-J9</f>
        <v>-3136</v>
      </c>
      <c r="G9" s="39">
        <f>F9/J9*100</f>
        <v>-30.724012932301363</v>
      </c>
      <c r="I9" s="122">
        <v>4627</v>
      </c>
      <c r="J9" s="122">
        <v>10207</v>
      </c>
    </row>
    <row r="10" spans="1:10" x14ac:dyDescent="0.2">
      <c r="A10" s="19" t="s">
        <v>222</v>
      </c>
      <c r="B10" s="27">
        <v>4538</v>
      </c>
      <c r="C10" s="28">
        <f>B10/TaulaC1!$B$39*100</f>
        <v>7.5483624145444868</v>
      </c>
      <c r="D10" s="27">
        <f t="shared" si="0"/>
        <v>1690</v>
      </c>
      <c r="E10" s="28">
        <f t="shared" ref="E10:E31" si="2">D10/I10*100</f>
        <v>59.33988764044944</v>
      </c>
      <c r="F10" s="27">
        <f t="shared" si="1"/>
        <v>-1714</v>
      </c>
      <c r="G10" s="28">
        <f t="shared" ref="G10:G31" si="3">F10/J10*100</f>
        <v>-27.415227127319259</v>
      </c>
      <c r="I10" s="122">
        <v>2848</v>
      </c>
      <c r="J10" s="122">
        <v>6252</v>
      </c>
    </row>
    <row r="11" spans="1:10" x14ac:dyDescent="0.2">
      <c r="A11" s="19" t="s">
        <v>223</v>
      </c>
      <c r="B11" s="27">
        <v>10</v>
      </c>
      <c r="C11" s="28">
        <f>B11/TaulaC1!$B$39*100</f>
        <v>1.6633676541525973E-2</v>
      </c>
      <c r="D11" s="27">
        <f t="shared" si="0"/>
        <v>0</v>
      </c>
      <c r="E11" s="28">
        <f t="shared" si="2"/>
        <v>0</v>
      </c>
      <c r="F11" s="27">
        <f t="shared" si="1"/>
        <v>-13</v>
      </c>
      <c r="G11" s="28">
        <f t="shared" si="3"/>
        <v>-56.521739130434781</v>
      </c>
      <c r="I11" s="122">
        <v>10</v>
      </c>
      <c r="J11" s="122">
        <v>23</v>
      </c>
    </row>
    <row r="12" spans="1:10" x14ac:dyDescent="0.2">
      <c r="A12" s="19" t="s">
        <v>353</v>
      </c>
      <c r="B12" s="27">
        <v>18</v>
      </c>
      <c r="C12" s="28">
        <f>B12/TaulaC1!$B$39*100</f>
        <v>2.9940617774746752E-2</v>
      </c>
      <c r="D12" s="27">
        <f t="shared" si="0"/>
        <v>9</v>
      </c>
      <c r="E12" s="28">
        <f t="shared" si="2"/>
        <v>100</v>
      </c>
      <c r="F12" s="27">
        <f t="shared" si="1"/>
        <v>-22</v>
      </c>
      <c r="G12" s="28">
        <f t="shared" si="3"/>
        <v>-55.000000000000007</v>
      </c>
      <c r="I12" s="122">
        <v>9</v>
      </c>
      <c r="J12" s="122">
        <v>40</v>
      </c>
    </row>
    <row r="13" spans="1:10" x14ac:dyDescent="0.2">
      <c r="A13" s="19" t="s">
        <v>224</v>
      </c>
      <c r="B13" s="27">
        <v>2505</v>
      </c>
      <c r="C13" s="28">
        <f>B13/TaulaC1!$B$39*100</f>
        <v>4.1667359736522567</v>
      </c>
      <c r="D13" s="27">
        <f t="shared" si="0"/>
        <v>745</v>
      </c>
      <c r="E13" s="28">
        <f t="shared" si="2"/>
        <v>42.329545454545453</v>
      </c>
      <c r="F13" s="27">
        <f t="shared" si="1"/>
        <v>-1387</v>
      </c>
      <c r="G13" s="28">
        <f t="shared" si="3"/>
        <v>-35.63720452209661</v>
      </c>
      <c r="I13" s="122">
        <v>1760</v>
      </c>
      <c r="J13" s="122">
        <v>3892</v>
      </c>
    </row>
    <row r="14" spans="1:10" x14ac:dyDescent="0.2">
      <c r="A14" s="37" t="s">
        <v>217</v>
      </c>
      <c r="B14" s="38">
        <f>SUM(B15:B25)</f>
        <v>53048</v>
      </c>
      <c r="C14" s="39">
        <f>B14/TaulaC1!$B$39*100</f>
        <v>88.238327317486991</v>
      </c>
      <c r="D14" s="38">
        <f t="shared" si="0"/>
        <v>22884</v>
      </c>
      <c r="E14" s="39">
        <f t="shared" si="2"/>
        <v>75.865269858109002</v>
      </c>
      <c r="F14" s="38">
        <f t="shared" si="1"/>
        <v>-16837</v>
      </c>
      <c r="G14" s="39">
        <f t="shared" si="3"/>
        <v>-24.092437576017744</v>
      </c>
      <c r="I14" s="122">
        <v>30164</v>
      </c>
      <c r="J14" s="122">
        <v>69885</v>
      </c>
    </row>
    <row r="15" spans="1:10" x14ac:dyDescent="0.2">
      <c r="A15" s="19" t="s">
        <v>225</v>
      </c>
      <c r="B15" s="27">
        <v>17868</v>
      </c>
      <c r="C15" s="28">
        <f>B15/TaulaC1!$B$39*100</f>
        <v>29.721053244398611</v>
      </c>
      <c r="D15" s="27">
        <f t="shared" ref="D15:D25" si="4">B15-I15</f>
        <v>7441</v>
      </c>
      <c r="E15" s="28">
        <f t="shared" si="2"/>
        <v>71.362808094370394</v>
      </c>
      <c r="F15" s="27">
        <f t="shared" ref="F15:F25" si="5">B15-J15</f>
        <v>-6093</v>
      </c>
      <c r="G15" s="28">
        <f t="shared" si="3"/>
        <v>-25.428821835482658</v>
      </c>
      <c r="I15" s="122">
        <v>10427</v>
      </c>
      <c r="J15" s="122">
        <v>23961</v>
      </c>
    </row>
    <row r="16" spans="1:10" x14ac:dyDescent="0.2">
      <c r="A16" s="19" t="s">
        <v>226</v>
      </c>
      <c r="B16" s="27">
        <v>28145</v>
      </c>
      <c r="C16" s="28">
        <f>B16/TaulaC1!$B$39*100</f>
        <v>46.815482626124854</v>
      </c>
      <c r="D16" s="27">
        <f t="shared" ref="D16:D21" si="6">B16-I16</f>
        <v>12339</v>
      </c>
      <c r="E16" s="28">
        <f t="shared" si="2"/>
        <v>78.065291661394411</v>
      </c>
      <c r="F16" s="27">
        <f t="shared" ref="F16:F21" si="7">B16-J16</f>
        <v>-9009</v>
      </c>
      <c r="G16" s="28">
        <f t="shared" si="3"/>
        <v>-24.247725682295311</v>
      </c>
      <c r="I16" s="122">
        <v>15806</v>
      </c>
      <c r="J16" s="122">
        <v>37154</v>
      </c>
    </row>
    <row r="17" spans="1:15" x14ac:dyDescent="0.2">
      <c r="A17" s="19" t="s">
        <v>227</v>
      </c>
      <c r="B17" s="27">
        <v>6528</v>
      </c>
      <c r="C17" s="28">
        <f>B17/TaulaC1!$B$39*100</f>
        <v>10.858464046308155</v>
      </c>
      <c r="D17" s="27">
        <f t="shared" si="6"/>
        <v>2796</v>
      </c>
      <c r="E17" s="28">
        <f t="shared" si="2"/>
        <v>74.919614147909968</v>
      </c>
      <c r="F17" s="27">
        <f t="shared" si="7"/>
        <v>-1309</v>
      </c>
      <c r="G17" s="28">
        <f t="shared" si="3"/>
        <v>-16.702819956616054</v>
      </c>
      <c r="I17" s="122">
        <v>3732</v>
      </c>
      <c r="J17" s="122">
        <v>7837</v>
      </c>
    </row>
    <row r="18" spans="1:15" x14ac:dyDescent="0.2">
      <c r="A18" s="19" t="s">
        <v>354</v>
      </c>
      <c r="B18" s="27">
        <v>55</v>
      </c>
      <c r="C18" s="28">
        <f>B18/TaulaC1!$B$39*100</f>
        <v>9.1485220978392859E-2</v>
      </c>
      <c r="D18" s="27">
        <f t="shared" si="6"/>
        <v>28</v>
      </c>
      <c r="E18" s="28">
        <f t="shared" si="2"/>
        <v>103.7037037037037</v>
      </c>
      <c r="F18" s="27">
        <f t="shared" si="7"/>
        <v>-68</v>
      </c>
      <c r="G18" s="28">
        <f t="shared" si="3"/>
        <v>-55.284552845528459</v>
      </c>
      <c r="I18" s="122">
        <v>27</v>
      </c>
      <c r="J18" s="122">
        <v>123</v>
      </c>
    </row>
    <row r="19" spans="1:15" x14ac:dyDescent="0.2">
      <c r="A19" s="19" t="s">
        <v>228</v>
      </c>
      <c r="B19" s="27">
        <v>14</v>
      </c>
      <c r="C19" s="28">
        <f>B19/TaulaC1!$B$39*100</f>
        <v>2.3287147158136363E-2</v>
      </c>
      <c r="D19" s="27">
        <f t="shared" si="6"/>
        <v>4</v>
      </c>
      <c r="E19" s="28">
        <f t="shared" si="2"/>
        <v>40</v>
      </c>
      <c r="F19" s="27">
        <f t="shared" si="7"/>
        <v>-13</v>
      </c>
      <c r="G19" s="27">
        <f t="shared" si="3"/>
        <v>-48.148148148148145</v>
      </c>
      <c r="I19" s="122">
        <v>10</v>
      </c>
      <c r="J19" s="122">
        <v>27</v>
      </c>
    </row>
    <row r="20" spans="1:15" x14ac:dyDescent="0.2">
      <c r="A20" s="19" t="s">
        <v>229</v>
      </c>
      <c r="B20" s="27">
        <v>21</v>
      </c>
      <c r="C20" s="28">
        <f>B20/TaulaC1!$B$39*100</f>
        <v>3.4930720737204546E-2</v>
      </c>
      <c r="D20" s="27">
        <f t="shared" si="6"/>
        <v>13</v>
      </c>
      <c r="E20" s="28">
        <f t="shared" si="2"/>
        <v>162.5</v>
      </c>
      <c r="F20" s="27">
        <f t="shared" si="7"/>
        <v>0</v>
      </c>
      <c r="G20" s="28">
        <f t="shared" si="3"/>
        <v>0</v>
      </c>
      <c r="I20" s="122">
        <v>8</v>
      </c>
      <c r="J20" s="122">
        <v>21</v>
      </c>
    </row>
    <row r="21" spans="1:15" x14ac:dyDescent="0.2">
      <c r="A21" s="19" t="s">
        <v>230</v>
      </c>
      <c r="B21" s="27">
        <v>88</v>
      </c>
      <c r="C21" s="28">
        <f>B21/TaulaC1!$B$39*100</f>
        <v>0.14637635356542858</v>
      </c>
      <c r="D21" s="27">
        <f t="shared" si="6"/>
        <v>32</v>
      </c>
      <c r="E21" s="28">
        <f t="shared" si="2"/>
        <v>57.142857142857139</v>
      </c>
      <c r="F21" s="27">
        <f t="shared" si="7"/>
        <v>6</v>
      </c>
      <c r="G21" s="28">
        <f t="shared" si="3"/>
        <v>7.3170731707317067</v>
      </c>
      <c r="I21" s="122">
        <v>56</v>
      </c>
      <c r="J21" s="122">
        <v>82</v>
      </c>
    </row>
    <row r="22" spans="1:15" x14ac:dyDescent="0.2">
      <c r="A22" s="19" t="s">
        <v>231</v>
      </c>
      <c r="B22" s="27">
        <v>0</v>
      </c>
      <c r="C22" s="28">
        <f>B22/TaulaC1!$B$39*100</f>
        <v>0</v>
      </c>
      <c r="D22" s="27">
        <f t="shared" si="4"/>
        <v>0</v>
      </c>
      <c r="E22" s="61" t="s">
        <v>450</v>
      </c>
      <c r="F22" s="27">
        <f t="shared" si="5"/>
        <v>0</v>
      </c>
      <c r="G22" s="61" t="s">
        <v>450</v>
      </c>
      <c r="I22" s="122">
        <v>0</v>
      </c>
      <c r="J22" s="122">
        <v>0</v>
      </c>
    </row>
    <row r="23" spans="1:15" x14ac:dyDescent="0.2">
      <c r="A23" s="19" t="s">
        <v>232</v>
      </c>
      <c r="B23" s="27">
        <v>217</v>
      </c>
      <c r="C23" s="28">
        <f>B23/TaulaC1!$B$39*100</f>
        <v>0.3609507809511136</v>
      </c>
      <c r="D23" s="27">
        <f t="shared" si="4"/>
        <v>146</v>
      </c>
      <c r="E23" s="28">
        <f t="shared" si="2"/>
        <v>205.63380281690141</v>
      </c>
      <c r="F23" s="27">
        <f t="shared" si="5"/>
        <v>-316</v>
      </c>
      <c r="G23" s="28">
        <f t="shared" si="3"/>
        <v>-59.287054409005627</v>
      </c>
      <c r="I23" s="122">
        <v>71</v>
      </c>
      <c r="J23" s="122">
        <v>533</v>
      </c>
    </row>
    <row r="24" spans="1:15" x14ac:dyDescent="0.2">
      <c r="A24" s="19" t="s">
        <v>233</v>
      </c>
      <c r="B24" s="27">
        <v>31</v>
      </c>
      <c r="C24" s="28">
        <f>B24/TaulaC1!$B$39*100</f>
        <v>5.1564397278730523E-2</v>
      </c>
      <c r="D24" s="27">
        <f t="shared" si="4"/>
        <v>11</v>
      </c>
      <c r="E24" s="28">
        <f t="shared" si="2"/>
        <v>55.000000000000007</v>
      </c>
      <c r="F24" s="27">
        <f t="shared" si="5"/>
        <v>-34</v>
      </c>
      <c r="G24" s="28">
        <f t="shared" si="3"/>
        <v>-52.307692307692314</v>
      </c>
      <c r="I24" s="122">
        <v>20</v>
      </c>
      <c r="J24" s="122">
        <v>65</v>
      </c>
      <c r="N24" s="31"/>
      <c r="O24" s="31"/>
    </row>
    <row r="25" spans="1:15" x14ac:dyDescent="0.2">
      <c r="A25" s="19" t="s">
        <v>234</v>
      </c>
      <c r="B25" s="27">
        <v>81</v>
      </c>
      <c r="C25" s="28">
        <f>B25/TaulaC1!$B$39*100</f>
        <v>0.13473277998636038</v>
      </c>
      <c r="D25" s="27">
        <f t="shared" si="4"/>
        <v>74</v>
      </c>
      <c r="E25" s="28">
        <f t="shared" si="2"/>
        <v>1057.1428571428571</v>
      </c>
      <c r="F25" s="27">
        <f t="shared" si="5"/>
        <v>-1</v>
      </c>
      <c r="G25" s="28">
        <f t="shared" si="3"/>
        <v>-1.2195121951219512</v>
      </c>
      <c r="I25" s="122">
        <v>7</v>
      </c>
      <c r="J25" s="122">
        <v>82</v>
      </c>
      <c r="N25" s="31"/>
      <c r="O25" s="31"/>
    </row>
    <row r="26" spans="1:15" x14ac:dyDescent="0.2">
      <c r="A26" s="37" t="s">
        <v>218</v>
      </c>
      <c r="B26" s="155"/>
      <c r="C26" s="156"/>
      <c r="D26" s="155"/>
      <c r="E26" s="156"/>
      <c r="F26" s="155"/>
      <c r="G26" s="156"/>
      <c r="I26" s="122"/>
      <c r="J26" s="122"/>
      <c r="N26" s="31"/>
      <c r="O26" s="31"/>
    </row>
    <row r="27" spans="1:15" x14ac:dyDescent="0.2">
      <c r="A27" s="19" t="s">
        <v>151</v>
      </c>
      <c r="B27" s="49">
        <v>29076</v>
      </c>
      <c r="C27" s="28">
        <f>B27/TaulaC1!$B$39*100</f>
        <v>48.364077912140921</v>
      </c>
      <c r="D27" s="27">
        <f>B27-I27</f>
        <v>13013</v>
      </c>
      <c r="E27" s="28">
        <f t="shared" si="2"/>
        <v>81.012264209674413</v>
      </c>
      <c r="F27" s="27">
        <f>B27-J27</f>
        <v>19592</v>
      </c>
      <c r="G27" s="28">
        <f t="shared" si="3"/>
        <v>206.57950231969636</v>
      </c>
      <c r="I27" s="122">
        <v>16063</v>
      </c>
      <c r="J27" s="113">
        <v>9484</v>
      </c>
      <c r="L27" s="83"/>
    </row>
    <row r="28" spans="1:15" x14ac:dyDescent="0.2">
      <c r="A28" s="19" t="s">
        <v>219</v>
      </c>
      <c r="B28" s="49">
        <v>3913</v>
      </c>
      <c r="C28" s="28">
        <f>B28/TaulaC1!$B$39*100</f>
        <v>6.5087576306991135</v>
      </c>
      <c r="D28" s="27">
        <f>B28-I28</f>
        <v>1274</v>
      </c>
      <c r="E28" s="28">
        <f t="shared" si="2"/>
        <v>48.275862068965516</v>
      </c>
      <c r="F28" s="27">
        <f>B28-J28</f>
        <v>-2759</v>
      </c>
      <c r="G28" s="28">
        <f t="shared" si="3"/>
        <v>-41.351918465227818</v>
      </c>
      <c r="I28" s="122">
        <v>2639</v>
      </c>
      <c r="J28" s="113">
        <v>6672</v>
      </c>
    </row>
    <row r="29" spans="1:15" x14ac:dyDescent="0.2">
      <c r="A29" s="19" t="s">
        <v>220</v>
      </c>
      <c r="B29" s="49">
        <v>1422</v>
      </c>
      <c r="C29" s="28">
        <f>B29/TaulaC1!$B$39*100</f>
        <v>2.3653088042049935</v>
      </c>
      <c r="D29" s="27">
        <f>B29-I29</f>
        <v>854</v>
      </c>
      <c r="E29" s="28">
        <f t="shared" si="2"/>
        <v>150.35211267605635</v>
      </c>
      <c r="F29" s="27">
        <f>B29-J29</f>
        <v>-474</v>
      </c>
      <c r="G29" s="28">
        <f t="shared" si="3"/>
        <v>-25</v>
      </c>
      <c r="I29" s="122">
        <v>568</v>
      </c>
      <c r="J29" s="113">
        <v>1896</v>
      </c>
    </row>
    <row r="30" spans="1:15" x14ac:dyDescent="0.2">
      <c r="A30" s="19" t="s">
        <v>221</v>
      </c>
      <c r="B30" s="49">
        <v>247</v>
      </c>
      <c r="C30" s="28">
        <f>B30/TaulaC1!$B$39*100</f>
        <v>0.41085181057569153</v>
      </c>
      <c r="D30" s="27">
        <f>B30-I30</f>
        <v>95</v>
      </c>
      <c r="E30" s="28">
        <f t="shared" si="2"/>
        <v>62.5</v>
      </c>
      <c r="F30" s="27">
        <f>B30-J30</f>
        <v>-60</v>
      </c>
      <c r="G30" s="28">
        <f t="shared" si="3"/>
        <v>-19.54397394136808</v>
      </c>
      <c r="I30" s="122">
        <v>152</v>
      </c>
      <c r="J30" s="113">
        <v>307</v>
      </c>
    </row>
    <row r="31" spans="1:15" ht="13.5" thickBot="1" x14ac:dyDescent="0.25">
      <c r="A31" s="40" t="s">
        <v>378</v>
      </c>
      <c r="B31" s="41">
        <v>25461</v>
      </c>
      <c r="C31" s="42">
        <f>B31/TaulaC1!$B$39*100</f>
        <v>42.351003842379278</v>
      </c>
      <c r="D31" s="41">
        <f>B31-I31</f>
        <v>10092</v>
      </c>
      <c r="E31" s="42">
        <f t="shared" si="2"/>
        <v>65.664649619363658</v>
      </c>
      <c r="F31" s="41">
        <f>B31-J31</f>
        <v>2460</v>
      </c>
      <c r="G31" s="42">
        <f t="shared" si="3"/>
        <v>10.695187165775401</v>
      </c>
      <c r="I31" s="122">
        <v>15369</v>
      </c>
      <c r="J31" s="122">
        <v>23001</v>
      </c>
    </row>
    <row r="32" spans="1:15" x14ac:dyDescent="0.2">
      <c r="A32" s="43" t="s">
        <v>359</v>
      </c>
      <c r="I32" s="122"/>
    </row>
    <row r="33" spans="2:14" x14ac:dyDescent="0.2">
      <c r="B33" s="31"/>
      <c r="C33" s="58"/>
      <c r="I33" s="122"/>
      <c r="J33" s="122"/>
    </row>
    <row r="34" spans="2:14" x14ac:dyDescent="0.2">
      <c r="B34" s="122"/>
      <c r="C34" s="58"/>
      <c r="I34" s="122"/>
      <c r="J34" s="122"/>
      <c r="N34" s="31"/>
    </row>
    <row r="35" spans="2:14" x14ac:dyDescent="0.2">
      <c r="B35" s="122">
        <f>B14+B9</f>
        <v>60119</v>
      </c>
      <c r="C35" s="31"/>
      <c r="D35" s="31"/>
      <c r="E35" s="31"/>
      <c r="F35" s="112"/>
      <c r="G35" s="31"/>
      <c r="I35" s="122"/>
      <c r="J35" s="122"/>
      <c r="K35" s="31"/>
    </row>
    <row r="36" spans="2:14" x14ac:dyDescent="0.2">
      <c r="B36" s="122">
        <f>B27+B28+B29+B30+B31</f>
        <v>60119</v>
      </c>
      <c r="C36" s="31"/>
      <c r="D36" s="31"/>
      <c r="F36" s="112"/>
      <c r="G36" s="31"/>
      <c r="I36" s="122"/>
    </row>
    <row r="37" spans="2:14" x14ac:dyDescent="0.2">
      <c r="B37" s="31"/>
      <c r="C37" s="31"/>
      <c r="D37" s="31"/>
      <c r="F37" s="31"/>
      <c r="G37" s="31"/>
      <c r="I37" s="122"/>
    </row>
    <row r="38" spans="2:14" x14ac:dyDescent="0.2">
      <c r="B38" s="31"/>
      <c r="C38" s="31"/>
      <c r="D38" s="31"/>
      <c r="F38" s="31"/>
      <c r="G38" s="31"/>
      <c r="I38" s="122"/>
    </row>
    <row r="39" spans="2:14" x14ac:dyDescent="0.2">
      <c r="B39" s="31"/>
      <c r="D39" s="31"/>
      <c r="E39" s="31"/>
      <c r="F39" s="31"/>
      <c r="G39" s="31"/>
    </row>
    <row r="40" spans="2:14" x14ac:dyDescent="0.2">
      <c r="B40" s="31"/>
      <c r="C40" s="31"/>
      <c r="D40" s="31"/>
      <c r="E40" s="31"/>
      <c r="F40" s="31"/>
      <c r="G40" s="31"/>
    </row>
    <row r="41" spans="2:14" x14ac:dyDescent="0.2">
      <c r="B41" s="31"/>
      <c r="C41" s="31"/>
      <c r="D41" s="31"/>
      <c r="I41" s="122"/>
    </row>
    <row r="43" spans="2:14" x14ac:dyDescent="0.2">
      <c r="D43" s="31"/>
    </row>
    <row r="44" spans="2:14" x14ac:dyDescent="0.2">
      <c r="D44" s="31"/>
    </row>
  </sheetData>
  <mergeCells count="5">
    <mergeCell ref="B7:B8"/>
    <mergeCell ref="A7:A8"/>
    <mergeCell ref="D7:E7"/>
    <mergeCell ref="F7:G7"/>
    <mergeCell ref="C7:C8"/>
  </mergeCells>
  <phoneticPr fontId="2" type="noConversion"/>
  <conditionalFormatting sqref="C10:C13 C15:C25">
    <cfRule type="colorScale" priority="3">
      <colorScale>
        <cfvo type="min"/>
        <cfvo type="max"/>
        <color rgb="FFFFEF9C"/>
        <color rgb="FF63BE7B"/>
      </colorScale>
    </cfRule>
  </conditionalFormatting>
  <conditionalFormatting sqref="C27:C31">
    <cfRule type="colorScale" priority="2">
      <colorScale>
        <cfvo type="min"/>
        <cfvo type="max"/>
        <color rgb="FFFFEF9C"/>
        <color rgb="FF63BE7B"/>
      </colorScale>
    </cfRule>
  </conditionalFormatting>
  <conditionalFormatting sqref="D9:D25 D27:D31 F9:F25 F27:F31">
    <cfRule type="dataBar" priority="1">
      <dataBar>
        <cfvo type="min"/>
        <cfvo type="max"/>
        <color rgb="FF63C384"/>
      </dataBar>
      <extLst>
        <ext xmlns:x14="http://schemas.microsoft.com/office/spreadsheetml/2009/9/main" uri="{B025F937-C7B1-47D3-B67F-A62EFF666E3E}">
          <x14:id>{2690733B-73D9-4428-A1D6-504CDA02CD98}</x14:id>
        </ext>
      </extLst>
    </cfRule>
  </conditionalFormatting>
  <hyperlinks>
    <hyperlink ref="A1" location="Índex!A1" display="TORNAR A L'ÍNDEX" xr:uid="{00000000-0004-0000-2900-000000000000}"/>
    <hyperlink ref="C1" location="GràficC2!A1" display="TAULA ANTERIOR" xr:uid="{00000000-0004-0000-2900-000001000000}"/>
    <hyperlink ref="E1" location="TaulaC5!A1" display="TAULA SEGÜENT" xr:uid="{00000000-0004-0000-2900-000002000000}"/>
  </hyperlinks>
  <pageMargins left="0.75" right="0.75" top="1" bottom="1" header="0" footer="0"/>
  <pageSetup paperSize="9" scale="91" orientation="portrait"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2690733B-73D9-4428-A1D6-504CDA02CD98}">
            <x14:dataBar minLength="0" maxLength="100">
              <x14:cfvo type="autoMin"/>
              <x14:cfvo type="autoMax"/>
              <x14:negativeFillColor rgb="FFC00000"/>
              <x14:axisColor theme="0"/>
            </x14:dataBar>
          </x14:cfRule>
          <xm:sqref>D9:D25 D27:D31 F9:F25 F27:F31</xm:sqref>
        </x14:conditionalFormatting>
      </x14:conditionalFormatting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39"/>
  <dimension ref="A1:J47"/>
  <sheetViews>
    <sheetView zoomScaleNormal="100" workbookViewId="0">
      <selection activeCell="A3" sqref="A3"/>
    </sheetView>
  </sheetViews>
  <sheetFormatPr baseColWidth="10" defaultColWidth="12.83203125" defaultRowHeight="12.75" x14ac:dyDescent="0.2"/>
  <cols>
    <col min="1" max="1" width="38.83203125" style="19" customWidth="1"/>
    <col min="2" max="8" width="12.83203125" style="19"/>
    <col min="9" max="10" width="12.83203125" style="113"/>
    <col min="11" max="16384" width="12.83203125" style="19"/>
  </cols>
  <sheetData>
    <row r="1" spans="1:10" x14ac:dyDescent="0.2">
      <c r="A1" s="21" t="s">
        <v>34</v>
      </c>
      <c r="C1" s="21" t="s">
        <v>87</v>
      </c>
      <c r="E1" s="21" t="s">
        <v>47</v>
      </c>
    </row>
    <row r="2" spans="1:10" x14ac:dyDescent="0.2">
      <c r="A2" s="21"/>
    </row>
    <row r="3" spans="1:10" x14ac:dyDescent="0.2">
      <c r="A3" s="15" t="s">
        <v>451</v>
      </c>
      <c r="B3" s="15"/>
      <c r="C3" s="15"/>
      <c r="D3" s="15"/>
      <c r="E3" s="15"/>
      <c r="F3" s="15"/>
      <c r="G3" s="15"/>
    </row>
    <row r="4" spans="1:10" x14ac:dyDescent="0.2">
      <c r="A4" s="21"/>
    </row>
    <row r="5" spans="1:10" x14ac:dyDescent="0.2">
      <c r="A5" s="23" t="str">
        <f>Índex!B76</f>
        <v>Taula C5</v>
      </c>
      <c r="B5" s="23" t="str">
        <f>Índex!A8</f>
        <v>3r trimestre 2020</v>
      </c>
      <c r="C5" s="23"/>
    </row>
    <row r="6" spans="1:10" ht="13.5" thickBot="1" x14ac:dyDescent="0.25">
      <c r="A6" s="44" t="str">
        <f>Índex!C76</f>
        <v>Contractació registrada en empreses de treball temporal. Baix Llobregat</v>
      </c>
      <c r="B6" s="40"/>
      <c r="C6" s="40"/>
      <c r="D6" s="40"/>
      <c r="E6" s="40"/>
      <c r="F6" s="40"/>
      <c r="G6" s="40"/>
      <c r="I6" s="113" t="s">
        <v>46</v>
      </c>
    </row>
    <row r="7" spans="1:10" x14ac:dyDescent="0.2">
      <c r="A7" s="179"/>
      <c r="B7" s="177" t="s">
        <v>37</v>
      </c>
      <c r="C7" s="181" t="s">
        <v>245</v>
      </c>
      <c r="D7" s="182" t="s">
        <v>39</v>
      </c>
      <c r="E7" s="182"/>
      <c r="F7" s="182" t="s">
        <v>40</v>
      </c>
      <c r="G7" s="182"/>
      <c r="I7" s="113" t="s">
        <v>42</v>
      </c>
      <c r="J7" s="113" t="s">
        <v>44</v>
      </c>
    </row>
    <row r="8" spans="1:10" x14ac:dyDescent="0.2">
      <c r="A8" s="203"/>
      <c r="B8" s="192"/>
      <c r="C8" s="198"/>
      <c r="D8" s="107" t="s">
        <v>37</v>
      </c>
      <c r="E8" s="107" t="s">
        <v>38</v>
      </c>
      <c r="F8" s="107" t="s">
        <v>37</v>
      </c>
      <c r="G8" s="107" t="s">
        <v>38</v>
      </c>
      <c r="I8" s="116" t="s">
        <v>43</v>
      </c>
      <c r="J8" s="116" t="s">
        <v>45</v>
      </c>
    </row>
    <row r="9" spans="1:10" x14ac:dyDescent="0.2">
      <c r="A9" s="37" t="s">
        <v>129</v>
      </c>
      <c r="B9" s="155"/>
      <c r="C9" s="155"/>
      <c r="D9" s="155"/>
      <c r="E9" s="156"/>
      <c r="F9" s="155"/>
      <c r="G9" s="156"/>
    </row>
    <row r="10" spans="1:10" x14ac:dyDescent="0.2">
      <c r="A10" s="19" t="s">
        <v>129</v>
      </c>
      <c r="B10" s="27">
        <f>B12+B13</f>
        <v>21693</v>
      </c>
      <c r="C10" s="28">
        <f>B10/TaulaC1!$B$39*100</f>
        <v>36.08343452153229</v>
      </c>
      <c r="D10" s="27">
        <f>B10-I10</f>
        <v>9752</v>
      </c>
      <c r="E10" s="28">
        <f>D10/I10*100</f>
        <v>81.668201993132911</v>
      </c>
      <c r="F10" s="27">
        <f>B10-J10</f>
        <v>-5121</v>
      </c>
      <c r="G10" s="28">
        <f>F10/J10*100</f>
        <v>-19.098232266726338</v>
      </c>
      <c r="I10" s="117">
        <v>11941</v>
      </c>
      <c r="J10" s="117">
        <v>26814</v>
      </c>
    </row>
    <row r="11" spans="1:10" x14ac:dyDescent="0.2">
      <c r="A11" s="37" t="s">
        <v>204</v>
      </c>
      <c r="B11" s="155"/>
      <c r="C11" s="156"/>
      <c r="D11" s="155"/>
      <c r="E11" s="156"/>
      <c r="F11" s="155"/>
      <c r="G11" s="156"/>
      <c r="I11" s="117"/>
      <c r="J11" s="117"/>
    </row>
    <row r="12" spans="1:10" x14ac:dyDescent="0.2">
      <c r="A12" s="19" t="s">
        <v>125</v>
      </c>
      <c r="B12" s="27">
        <v>14482</v>
      </c>
      <c r="C12" s="28">
        <f>B12/TaulaC2!B10*100</f>
        <v>43.014138053938453</v>
      </c>
      <c r="D12" s="27">
        <f>B12-I12</f>
        <v>6680</v>
      </c>
      <c r="E12" s="28">
        <f>D12/I12*100</f>
        <v>85.619072032812099</v>
      </c>
      <c r="F12" s="27">
        <f>B12-J12</f>
        <v>-3528</v>
      </c>
      <c r="G12" s="28">
        <f>F12/J12*100</f>
        <v>-19.589117157134925</v>
      </c>
      <c r="I12" s="117">
        <v>7802</v>
      </c>
      <c r="J12" s="117">
        <v>18010</v>
      </c>
    </row>
    <row r="13" spans="1:10" x14ac:dyDescent="0.2">
      <c r="A13" s="19" t="s">
        <v>124</v>
      </c>
      <c r="B13" s="27">
        <v>7211</v>
      </c>
      <c r="C13" s="28">
        <f>B13/TaulaC2!B11*100</f>
        <v>27.261729235189598</v>
      </c>
      <c r="D13" s="27">
        <f>B13-I13</f>
        <v>3072</v>
      </c>
      <c r="E13" s="28">
        <f>D13/I13*100</f>
        <v>74.220826286542646</v>
      </c>
      <c r="F13" s="27">
        <f>B13-J13</f>
        <v>-1593</v>
      </c>
      <c r="G13" s="28">
        <f>F13/J13*100</f>
        <v>-18.094048159927308</v>
      </c>
      <c r="I13" s="117">
        <v>4139</v>
      </c>
      <c r="J13" s="117">
        <v>8804</v>
      </c>
    </row>
    <row r="14" spans="1:10" x14ac:dyDescent="0.2">
      <c r="A14" s="37" t="s">
        <v>205</v>
      </c>
      <c r="B14" s="155"/>
      <c r="C14" s="156"/>
      <c r="D14" s="155"/>
      <c r="E14" s="156"/>
      <c r="F14" s="155"/>
      <c r="G14" s="156"/>
      <c r="I14" s="117"/>
      <c r="J14" s="117"/>
    </row>
    <row r="15" spans="1:10" x14ac:dyDescent="0.2">
      <c r="A15" s="19" t="s">
        <v>130</v>
      </c>
      <c r="B15" s="27">
        <v>5839</v>
      </c>
      <c r="C15" s="28">
        <f>B15/TaulaC2!B13*100</f>
        <v>36.197383919161865</v>
      </c>
      <c r="D15" s="27">
        <f>B15-I15</f>
        <v>2553</v>
      </c>
      <c r="E15" s="28">
        <f>D15/I15*100</f>
        <v>77.69324406573341</v>
      </c>
      <c r="F15" s="27">
        <f>B15-J15</f>
        <v>-2223</v>
      </c>
      <c r="G15" s="28">
        <f>F15/J15*100</f>
        <v>-27.57380302654428</v>
      </c>
      <c r="I15" s="117">
        <v>3286</v>
      </c>
      <c r="J15" s="117">
        <v>8062</v>
      </c>
    </row>
    <row r="16" spans="1:10" x14ac:dyDescent="0.2">
      <c r="A16" s="19" t="s">
        <v>285</v>
      </c>
      <c r="B16" s="27">
        <v>12108</v>
      </c>
      <c r="C16" s="28">
        <f>B16/(TaulaC2!B14+TaulaC2!B15)*100</f>
        <v>38.665176433019319</v>
      </c>
      <c r="D16" s="27">
        <f>B16-I16</f>
        <v>5527</v>
      </c>
      <c r="E16" s="28">
        <f>D16/I16*100</f>
        <v>83.984196930557658</v>
      </c>
      <c r="F16" s="27">
        <f>B16-J16</f>
        <v>-1892</v>
      </c>
      <c r="G16" s="28">
        <f>F16/J16*100</f>
        <v>-13.514285714285714</v>
      </c>
      <c r="I16" s="117">
        <v>6581</v>
      </c>
      <c r="J16" s="117">
        <v>14000</v>
      </c>
    </row>
    <row r="17" spans="1:10" x14ac:dyDescent="0.2">
      <c r="A17" s="19" t="s">
        <v>260</v>
      </c>
      <c r="B17" s="27">
        <v>3746</v>
      </c>
      <c r="C17" s="28">
        <f>B17/(TaulaC2!B16+TaulaC2!B17+TaulaC2!B18)*100</f>
        <v>29.558904758147243</v>
      </c>
      <c r="D17" s="27">
        <f>B17-I17</f>
        <v>1672</v>
      </c>
      <c r="E17" s="28">
        <f>D17/I17*100</f>
        <v>80.617164898746381</v>
      </c>
      <c r="F17" s="27">
        <f>B17-J17</f>
        <v>-1006</v>
      </c>
      <c r="G17" s="28">
        <f>F17/J17*100</f>
        <v>-21.170033670033668</v>
      </c>
      <c r="I17" s="117">
        <v>2074</v>
      </c>
      <c r="J17" s="117">
        <v>4752</v>
      </c>
    </row>
    <row r="18" spans="1:10" x14ac:dyDescent="0.2">
      <c r="A18" s="37" t="s">
        <v>243</v>
      </c>
      <c r="B18" s="155"/>
      <c r="C18" s="156"/>
      <c r="D18" s="155"/>
      <c r="E18" s="156"/>
      <c r="F18" s="155"/>
      <c r="G18" s="156"/>
      <c r="I18" s="117"/>
      <c r="J18" s="117"/>
    </row>
    <row r="19" spans="1:10" x14ac:dyDescent="0.2">
      <c r="A19" s="19" t="s">
        <v>235</v>
      </c>
      <c r="B19" s="27">
        <v>3214</v>
      </c>
      <c r="C19" s="28">
        <f>B19/$B$10*100</f>
        <v>14.815839210805329</v>
      </c>
      <c r="D19" s="27">
        <f t="shared" ref="D19:D26" si="0">B19-I19</f>
        <v>1326</v>
      </c>
      <c r="E19" s="28">
        <f t="shared" ref="E19:E26" si="1">D19/I19*100</f>
        <v>70.233050847457619</v>
      </c>
      <c r="F19" s="27">
        <f>B19-J19</f>
        <v>-1288</v>
      </c>
      <c r="G19" s="28">
        <f>F19/J19*100</f>
        <v>-28.609506885828523</v>
      </c>
      <c r="I19" s="117">
        <v>1888</v>
      </c>
      <c r="J19" s="117">
        <v>4502</v>
      </c>
    </row>
    <row r="20" spans="1:10" x14ac:dyDescent="0.2">
      <c r="A20" s="19" t="s">
        <v>236</v>
      </c>
      <c r="B20" s="27">
        <v>1136</v>
      </c>
      <c r="C20" s="28">
        <f t="shared" ref="C20:C26" si="2">B20/$B$10*100</f>
        <v>5.2367123035080443</v>
      </c>
      <c r="D20" s="27">
        <f t="shared" si="0"/>
        <v>588</v>
      </c>
      <c r="E20" s="28">
        <f t="shared" si="1"/>
        <v>107.2992700729927</v>
      </c>
      <c r="F20" s="27">
        <f t="shared" ref="F20:F26" si="3">B20-J20</f>
        <v>-685</v>
      </c>
      <c r="G20" s="28">
        <f t="shared" ref="G20:G26" si="4">F20/J20*100</f>
        <v>-37.616694124107639</v>
      </c>
      <c r="I20" s="117">
        <v>548</v>
      </c>
      <c r="J20" s="117">
        <v>1821</v>
      </c>
    </row>
    <row r="21" spans="1:10" x14ac:dyDescent="0.2">
      <c r="A21" s="19" t="s">
        <v>237</v>
      </c>
      <c r="B21" s="27">
        <v>1258</v>
      </c>
      <c r="C21" s="28">
        <f t="shared" si="2"/>
        <v>5.799105702300281</v>
      </c>
      <c r="D21" s="27">
        <f t="shared" si="0"/>
        <v>476</v>
      </c>
      <c r="E21" s="28">
        <f t="shared" si="1"/>
        <v>60.869565217391312</v>
      </c>
      <c r="F21" s="27">
        <f t="shared" si="3"/>
        <v>85</v>
      </c>
      <c r="G21" s="28">
        <f t="shared" si="4"/>
        <v>7.2463768115942031</v>
      </c>
      <c r="I21" s="117">
        <v>782</v>
      </c>
      <c r="J21" s="117">
        <v>1173</v>
      </c>
    </row>
    <row r="22" spans="1:10" x14ac:dyDescent="0.2">
      <c r="A22" s="19" t="s">
        <v>238</v>
      </c>
      <c r="B22" s="27">
        <v>4351</v>
      </c>
      <c r="C22" s="28">
        <f t="shared" si="2"/>
        <v>20.057161296270685</v>
      </c>
      <c r="D22" s="27">
        <f t="shared" si="0"/>
        <v>2317</v>
      </c>
      <c r="E22" s="28">
        <f t="shared" si="1"/>
        <v>113.91347099311702</v>
      </c>
      <c r="F22" s="27">
        <f t="shared" si="3"/>
        <v>300</v>
      </c>
      <c r="G22" s="28">
        <f t="shared" si="4"/>
        <v>7.4055788694149598</v>
      </c>
      <c r="I22" s="117">
        <v>2034</v>
      </c>
      <c r="J22" s="117">
        <v>4051</v>
      </c>
    </row>
    <row r="23" spans="1:10" x14ac:dyDescent="0.2">
      <c r="A23" s="19" t="s">
        <v>239</v>
      </c>
      <c r="B23" s="27">
        <v>906</v>
      </c>
      <c r="C23" s="28">
        <f t="shared" si="2"/>
        <v>4.1764624533259571</v>
      </c>
      <c r="D23" s="27">
        <f t="shared" si="0"/>
        <v>475</v>
      </c>
      <c r="E23" s="28">
        <f t="shared" si="1"/>
        <v>110.20881670533642</v>
      </c>
      <c r="F23" s="27">
        <f t="shared" si="3"/>
        <v>-834</v>
      </c>
      <c r="G23" s="28">
        <f t="shared" si="4"/>
        <v>-47.931034482758619</v>
      </c>
      <c r="I23" s="117">
        <v>431</v>
      </c>
      <c r="J23" s="117">
        <v>1740</v>
      </c>
    </row>
    <row r="24" spans="1:10" x14ac:dyDescent="0.2">
      <c r="A24" s="19" t="s">
        <v>240</v>
      </c>
      <c r="B24" s="27">
        <v>3171</v>
      </c>
      <c r="C24" s="28">
        <f t="shared" si="2"/>
        <v>14.617618586640852</v>
      </c>
      <c r="D24" s="27">
        <f t="shared" si="0"/>
        <v>1406</v>
      </c>
      <c r="E24" s="28">
        <f t="shared" si="1"/>
        <v>79.660056657223805</v>
      </c>
      <c r="F24" s="27">
        <f t="shared" si="3"/>
        <v>271</v>
      </c>
      <c r="G24" s="28">
        <f t="shared" si="4"/>
        <v>9.3448275862068968</v>
      </c>
      <c r="I24" s="117">
        <v>1765</v>
      </c>
      <c r="J24" s="117">
        <v>2900</v>
      </c>
    </row>
    <row r="25" spans="1:10" x14ac:dyDescent="0.2">
      <c r="A25" s="19" t="s">
        <v>241</v>
      </c>
      <c r="B25" s="27">
        <v>1422</v>
      </c>
      <c r="C25" s="28">
        <f t="shared" si="2"/>
        <v>6.5551099432996818</v>
      </c>
      <c r="D25" s="27">
        <f t="shared" si="0"/>
        <v>493</v>
      </c>
      <c r="E25" s="28">
        <f t="shared" si="1"/>
        <v>53.067814854682446</v>
      </c>
      <c r="F25" s="27">
        <f t="shared" si="3"/>
        <v>-788</v>
      </c>
      <c r="G25" s="28">
        <f t="shared" si="4"/>
        <v>-35.656108597285069</v>
      </c>
      <c r="I25" s="117">
        <v>929</v>
      </c>
      <c r="J25" s="117">
        <v>2210</v>
      </c>
    </row>
    <row r="26" spans="1:10" ht="13.5" thickBot="1" x14ac:dyDescent="0.25">
      <c r="A26" s="40" t="s">
        <v>242</v>
      </c>
      <c r="B26" s="41">
        <v>6235</v>
      </c>
      <c r="C26" s="42">
        <f t="shared" si="2"/>
        <v>28.74199050384917</v>
      </c>
      <c r="D26" s="41">
        <f t="shared" si="0"/>
        <v>2671</v>
      </c>
      <c r="E26" s="42">
        <f t="shared" si="1"/>
        <v>74.943883277216599</v>
      </c>
      <c r="F26" s="41">
        <f t="shared" si="3"/>
        <v>-2182</v>
      </c>
      <c r="G26" s="42">
        <f t="shared" si="4"/>
        <v>-25.923725793037899</v>
      </c>
      <c r="I26" s="117">
        <v>3564</v>
      </c>
      <c r="J26" s="117">
        <v>8417</v>
      </c>
    </row>
    <row r="27" spans="1:10" x14ac:dyDescent="0.2">
      <c r="A27" s="43" t="s">
        <v>359</v>
      </c>
    </row>
    <row r="28" spans="1:10" x14ac:dyDescent="0.2">
      <c r="B28" s="31"/>
    </row>
    <row r="29" spans="1:10" x14ac:dyDescent="0.2">
      <c r="C29" s="58"/>
    </row>
    <row r="30" spans="1:10" x14ac:dyDescent="0.2">
      <c r="A30" s="113"/>
      <c r="B30" s="122"/>
      <c r="C30" s="113"/>
      <c r="I30" s="122"/>
      <c r="J30" s="122"/>
    </row>
    <row r="31" spans="1:10" x14ac:dyDescent="0.2">
      <c r="A31" s="113"/>
      <c r="B31" s="122">
        <f>B12+B13</f>
        <v>21693</v>
      </c>
      <c r="C31" s="122"/>
      <c r="D31" s="31"/>
      <c r="E31" s="31"/>
      <c r="F31" s="31"/>
      <c r="G31" s="31"/>
      <c r="H31" s="31"/>
      <c r="I31" s="122"/>
      <c r="J31" s="122"/>
    </row>
    <row r="32" spans="1:10" x14ac:dyDescent="0.2">
      <c r="A32" s="113"/>
      <c r="B32" s="122">
        <f>B15+B16+B17</f>
        <v>21693</v>
      </c>
      <c r="C32" s="122"/>
      <c r="D32" s="31"/>
      <c r="E32" s="31"/>
      <c r="F32" s="31"/>
      <c r="G32" s="31"/>
      <c r="H32" s="31"/>
      <c r="I32" s="122"/>
      <c r="J32" s="122"/>
    </row>
    <row r="33" spans="1:10" x14ac:dyDescent="0.2">
      <c r="A33" s="113"/>
      <c r="B33" s="122">
        <f>B19+B20+B21+B22+B23+B24+B25+B26</f>
        <v>21693</v>
      </c>
      <c r="C33" s="122">
        <f>B32-B33</f>
        <v>0</v>
      </c>
      <c r="D33" s="31"/>
      <c r="E33" s="31"/>
      <c r="F33" s="31"/>
      <c r="G33" s="31"/>
      <c r="H33" s="31"/>
      <c r="I33" s="122"/>
      <c r="J33" s="122"/>
    </row>
    <row r="34" spans="1:10" x14ac:dyDescent="0.2">
      <c r="A34" s="113"/>
      <c r="B34" s="113"/>
      <c r="C34" s="113"/>
      <c r="F34" s="31"/>
    </row>
    <row r="35" spans="1:10" x14ac:dyDescent="0.2">
      <c r="A35" s="113"/>
      <c r="B35" s="113"/>
      <c r="C35" s="113"/>
      <c r="F35" s="31"/>
    </row>
    <row r="47" spans="1:10" x14ac:dyDescent="0.2">
      <c r="E47" s="31"/>
    </row>
  </sheetData>
  <mergeCells count="5">
    <mergeCell ref="B7:B8"/>
    <mergeCell ref="A7:A8"/>
    <mergeCell ref="D7:E7"/>
    <mergeCell ref="F7:G7"/>
    <mergeCell ref="C7:C8"/>
  </mergeCells>
  <phoneticPr fontId="2" type="noConversion"/>
  <conditionalFormatting sqref="C12:C13 C10 C15:C17 C19:C26">
    <cfRule type="colorScale" priority="2">
      <colorScale>
        <cfvo type="min"/>
        <cfvo type="max"/>
        <color rgb="FFFFEF9C"/>
        <color rgb="FF63BE7B"/>
      </colorScale>
    </cfRule>
  </conditionalFormatting>
  <conditionalFormatting sqref="D12:D13 D10 D15:D17 D19:D26 F10 F12:F13 F15:F17 F19:F26">
    <cfRule type="dataBar" priority="1">
      <dataBar>
        <cfvo type="min"/>
        <cfvo type="max"/>
        <color rgb="FF63C384"/>
      </dataBar>
      <extLst>
        <ext xmlns:x14="http://schemas.microsoft.com/office/spreadsheetml/2009/9/main" uri="{B025F937-C7B1-47D3-B67F-A62EFF666E3E}">
          <x14:id>{3BAFB801-F0AE-4E14-AB85-E62E6F860B61}</x14:id>
        </ext>
      </extLst>
    </cfRule>
  </conditionalFormatting>
  <hyperlinks>
    <hyperlink ref="A1" location="Índex!A1" display="TORNAR A L'ÍNDEX" xr:uid="{00000000-0004-0000-2A00-000000000000}"/>
    <hyperlink ref="C1" location="TaulaC4!A1" display="TAULA ANTERIOR" xr:uid="{00000000-0004-0000-2A00-000001000000}"/>
    <hyperlink ref="E1" location="GràficC3!A1" display="TAULA SEGÜENT" xr:uid="{00000000-0004-0000-2A00-000002000000}"/>
  </hyperlinks>
  <pageMargins left="0.75" right="0.75" top="1" bottom="1" header="0" footer="0"/>
  <pageSetup paperSize="9" scale="91"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3BAFB801-F0AE-4E14-AB85-E62E6F860B61}">
            <x14:dataBar minLength="0" maxLength="100">
              <x14:cfvo type="autoMin"/>
              <x14:cfvo type="autoMax"/>
              <x14:negativeFillColor rgb="FFC00000"/>
              <x14:axisColor theme="0"/>
            </x14:dataBar>
          </x14:cfRule>
          <xm:sqref>D12:D13 D10 D15:D17 D19:D26 F10 F12:F13 F15:F17 F19:F26</xm:sqref>
        </x14:conditionalFormatting>
      </x14:conditionalFormatting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0"/>
  <dimension ref="A1:J96"/>
  <sheetViews>
    <sheetView zoomScaleNormal="100" workbookViewId="0">
      <selection activeCell="A3" sqref="A3"/>
    </sheetView>
  </sheetViews>
  <sheetFormatPr baseColWidth="10" defaultColWidth="13.33203125" defaultRowHeight="12.75" x14ac:dyDescent="0.2"/>
  <cols>
    <col min="1" max="16384" width="13.33203125" style="66"/>
  </cols>
  <sheetData>
    <row r="1" spans="1:10" x14ac:dyDescent="0.2">
      <c r="A1" s="21" t="s">
        <v>34</v>
      </c>
      <c r="B1" s="19"/>
      <c r="C1" s="21" t="s">
        <v>87</v>
      </c>
      <c r="D1" s="19"/>
      <c r="E1" s="21" t="s">
        <v>47</v>
      </c>
      <c r="F1" s="19"/>
    </row>
    <row r="3" spans="1:10" x14ac:dyDescent="0.2">
      <c r="A3" s="15" t="s">
        <v>406</v>
      </c>
      <c r="B3" s="15"/>
      <c r="C3" s="15"/>
      <c r="D3" s="15"/>
      <c r="E3" s="15"/>
      <c r="F3" s="15"/>
      <c r="G3" s="15"/>
      <c r="H3" s="15"/>
      <c r="I3" s="15"/>
    </row>
    <row r="5" spans="1:10" x14ac:dyDescent="0.2">
      <c r="A5" s="23" t="str">
        <f>Índex!B78</f>
        <v>Gràfic C3</v>
      </c>
      <c r="B5" s="23"/>
    </row>
    <row r="6" spans="1:10" x14ac:dyDescent="0.2">
      <c r="A6" s="23" t="str">
        <f>Índex!C78</f>
        <v>Evolució de la taxa de temporalitat de la nova contractació per sexe. Baix Llobregat</v>
      </c>
      <c r="B6" s="19"/>
    </row>
    <row r="7" spans="1:10" x14ac:dyDescent="0.2">
      <c r="A7" s="23"/>
      <c r="B7" s="19"/>
    </row>
    <row r="8" spans="1:10" x14ac:dyDescent="0.2">
      <c r="J8" s="67"/>
    </row>
    <row r="9" spans="1:10" x14ac:dyDescent="0.2">
      <c r="H9" s="67"/>
    </row>
    <row r="32" spans="1:1" x14ac:dyDescent="0.2">
      <c r="A32" s="43" t="s">
        <v>359</v>
      </c>
    </row>
    <row r="34" spans="1:6" ht="25.5" x14ac:dyDescent="0.2">
      <c r="A34" s="68" t="s">
        <v>267</v>
      </c>
      <c r="B34" s="69" t="s">
        <v>125</v>
      </c>
      <c r="C34" s="69" t="s">
        <v>124</v>
      </c>
      <c r="D34" s="134"/>
      <c r="E34" s="171"/>
      <c r="F34" s="171"/>
    </row>
    <row r="35" spans="1:6" hidden="1" x14ac:dyDescent="0.2">
      <c r="A35" s="70" t="str">
        <f t="shared" ref="A35:A43" si="0">A56</f>
        <v>1T 2016</v>
      </c>
      <c r="B35" s="71">
        <f t="shared" ref="B35:C53" si="1">B77/B56*100</f>
        <v>86.366994709932911</v>
      </c>
      <c r="C35" s="71">
        <f t="shared" si="1"/>
        <v>86.41298003968717</v>
      </c>
      <c r="D35" s="71"/>
      <c r="E35" s="169"/>
      <c r="F35" s="169"/>
    </row>
    <row r="36" spans="1:6" hidden="1" x14ac:dyDescent="0.2">
      <c r="A36" s="70" t="str">
        <f t="shared" si="0"/>
        <v>2T 2016</v>
      </c>
      <c r="B36" s="71">
        <f t="shared" si="1"/>
        <v>87.304988632503196</v>
      </c>
      <c r="C36" s="71">
        <f t="shared" si="1"/>
        <v>88.564354779350268</v>
      </c>
      <c r="D36" s="71"/>
      <c r="E36" s="169"/>
      <c r="F36" s="169"/>
    </row>
    <row r="37" spans="1:6" hidden="1" x14ac:dyDescent="0.2">
      <c r="A37" s="70" t="str">
        <f t="shared" si="0"/>
        <v>3T 2016</v>
      </c>
      <c r="B37" s="71">
        <f t="shared" si="1"/>
        <v>88.206419451650646</v>
      </c>
      <c r="C37" s="71">
        <f t="shared" si="1"/>
        <v>87.17526339270394</v>
      </c>
      <c r="D37" s="71"/>
      <c r="E37" s="169"/>
      <c r="F37" s="169"/>
    </row>
    <row r="38" spans="1:6" hidden="1" x14ac:dyDescent="0.2">
      <c r="A38" s="70" t="str">
        <f t="shared" si="0"/>
        <v>4T 2016</v>
      </c>
      <c r="B38" s="71">
        <f t="shared" si="1"/>
        <v>87.006207308521411</v>
      </c>
      <c r="C38" s="71">
        <f t="shared" si="1"/>
        <v>88.37158264359168</v>
      </c>
      <c r="D38" s="71"/>
      <c r="E38" s="169"/>
      <c r="F38" s="169"/>
    </row>
    <row r="39" spans="1:6" hidden="1" x14ac:dyDescent="0.2">
      <c r="A39" s="70" t="str">
        <f t="shared" si="0"/>
        <v>1T 2017</v>
      </c>
      <c r="B39" s="71">
        <f t="shared" si="1"/>
        <v>85.77888133821223</v>
      </c>
      <c r="C39" s="71">
        <f t="shared" si="1"/>
        <v>86.841471387770554</v>
      </c>
      <c r="D39" s="71"/>
      <c r="E39" s="169"/>
      <c r="F39" s="169"/>
    </row>
    <row r="40" spans="1:6" hidden="1" x14ac:dyDescent="0.2">
      <c r="A40" s="70" t="str">
        <f t="shared" si="0"/>
        <v>2T 2017</v>
      </c>
      <c r="B40" s="71">
        <f t="shared" si="1"/>
        <v>87.225964766071712</v>
      </c>
      <c r="C40" s="71">
        <f t="shared" si="1"/>
        <v>87.881448957189903</v>
      </c>
      <c r="D40" s="71"/>
      <c r="E40" s="169"/>
      <c r="F40" s="169"/>
    </row>
    <row r="41" spans="1:6" x14ac:dyDescent="0.2">
      <c r="A41" s="70" t="str">
        <f t="shared" si="0"/>
        <v>3T 2017</v>
      </c>
      <c r="B41" s="71">
        <f t="shared" si="1"/>
        <v>88.506831040986242</v>
      </c>
      <c r="C41" s="71">
        <f t="shared" si="1"/>
        <v>87.339363797189492</v>
      </c>
      <c r="D41" s="71"/>
      <c r="E41" s="169"/>
      <c r="F41" s="169"/>
    </row>
    <row r="42" spans="1:6" x14ac:dyDescent="0.2">
      <c r="A42" s="70" t="str">
        <f t="shared" si="0"/>
        <v>4T 2017</v>
      </c>
      <c r="B42" s="71">
        <f t="shared" si="1"/>
        <v>87.142290706736489</v>
      </c>
      <c r="C42" s="71">
        <f t="shared" si="1"/>
        <v>86.507177033492823</v>
      </c>
      <c r="D42" s="71"/>
      <c r="E42" s="169"/>
      <c r="F42" s="169"/>
    </row>
    <row r="43" spans="1:6" x14ac:dyDescent="0.2">
      <c r="A43" s="70" t="str">
        <f t="shared" si="0"/>
        <v>1T 2018</v>
      </c>
      <c r="B43" s="71">
        <f t="shared" si="1"/>
        <v>85.344953503091688</v>
      </c>
      <c r="C43" s="71">
        <f t="shared" si="1"/>
        <v>86.539690655758662</v>
      </c>
      <c r="D43" s="71"/>
      <c r="E43" s="169"/>
      <c r="F43" s="169"/>
    </row>
    <row r="44" spans="1:6" x14ac:dyDescent="0.2">
      <c r="A44" s="70" t="s">
        <v>366</v>
      </c>
      <c r="B44" s="71">
        <f t="shared" si="1"/>
        <v>85.873504893077197</v>
      </c>
      <c r="C44" s="71">
        <f t="shared" si="1"/>
        <v>87.877122267008673</v>
      </c>
      <c r="D44" s="71"/>
      <c r="E44" s="169"/>
      <c r="F44" s="169"/>
    </row>
    <row r="45" spans="1:6" x14ac:dyDescent="0.2">
      <c r="A45" s="70" t="s">
        <v>367</v>
      </c>
      <c r="B45" s="71">
        <f t="shared" si="1"/>
        <v>85.085922248198415</v>
      </c>
      <c r="C45" s="71">
        <f t="shared" si="1"/>
        <v>86.487066323403212</v>
      </c>
      <c r="D45" s="71"/>
      <c r="E45" s="169"/>
      <c r="F45" s="169"/>
    </row>
    <row r="46" spans="1:6" x14ac:dyDescent="0.2">
      <c r="A46" s="70" t="s">
        <v>368</v>
      </c>
      <c r="B46" s="71">
        <f t="shared" si="1"/>
        <v>83.923381467835327</v>
      </c>
      <c r="C46" s="71">
        <f t="shared" si="1"/>
        <v>87.155430089671199</v>
      </c>
      <c r="D46" s="71"/>
      <c r="E46" s="169"/>
      <c r="F46" s="169"/>
    </row>
    <row r="47" spans="1:6" x14ac:dyDescent="0.2">
      <c r="A47" s="70" t="s">
        <v>369</v>
      </c>
      <c r="B47" s="71">
        <f t="shared" si="1"/>
        <v>85.126003269010269</v>
      </c>
      <c r="C47" s="71">
        <f t="shared" si="1"/>
        <v>86.889514639537353</v>
      </c>
      <c r="D47" s="71"/>
      <c r="E47" s="169"/>
      <c r="F47" s="169"/>
    </row>
    <row r="48" spans="1:6" x14ac:dyDescent="0.2">
      <c r="A48" s="70" t="s">
        <v>374</v>
      </c>
      <c r="B48" s="71">
        <f t="shared" si="1"/>
        <v>86.642033628773888</v>
      </c>
      <c r="C48" s="71">
        <f t="shared" si="1"/>
        <v>88.4475059105105</v>
      </c>
      <c r="D48" s="71"/>
      <c r="E48" s="169"/>
      <c r="F48" s="169"/>
    </row>
    <row r="49" spans="1:8" x14ac:dyDescent="0.2">
      <c r="A49" s="70" t="s">
        <v>375</v>
      </c>
      <c r="B49" s="71">
        <f t="shared" si="1"/>
        <v>86.78291466239088</v>
      </c>
      <c r="C49" s="71">
        <f t="shared" si="1"/>
        <v>87.859497555985001</v>
      </c>
      <c r="D49" s="71"/>
      <c r="E49" s="169"/>
      <c r="F49" s="169"/>
    </row>
    <row r="50" spans="1:8" x14ac:dyDescent="0.2">
      <c r="A50" s="70" t="s">
        <v>377</v>
      </c>
      <c r="B50" s="71">
        <f t="shared" si="1"/>
        <v>86.030435408765783</v>
      </c>
      <c r="C50" s="71">
        <f t="shared" si="1"/>
        <v>87.958803549906875</v>
      </c>
      <c r="D50" s="71"/>
      <c r="E50" s="169"/>
      <c r="F50" s="169"/>
    </row>
    <row r="51" spans="1:8" x14ac:dyDescent="0.2">
      <c r="A51" s="70" t="s">
        <v>380</v>
      </c>
      <c r="B51" s="71">
        <f t="shared" si="1"/>
        <v>84.553303303303309</v>
      </c>
      <c r="C51" s="71">
        <f t="shared" si="1"/>
        <v>86.942725686181191</v>
      </c>
      <c r="D51" s="71"/>
      <c r="E51" s="169"/>
      <c r="F51" s="169"/>
    </row>
    <row r="52" spans="1:8" x14ac:dyDescent="0.2">
      <c r="A52" s="70" t="s">
        <v>386</v>
      </c>
      <c r="B52" s="71">
        <f t="shared" si="1"/>
        <v>86.6</v>
      </c>
      <c r="C52" s="71">
        <f t="shared" si="1"/>
        <v>86.836589818132651</v>
      </c>
      <c r="D52" s="71"/>
      <c r="E52" s="169"/>
      <c r="F52" s="169"/>
    </row>
    <row r="53" spans="1:8" x14ac:dyDescent="0.2">
      <c r="A53" s="70" t="s">
        <v>409</v>
      </c>
      <c r="B53" s="71">
        <f t="shared" si="1"/>
        <v>88.261851015801355</v>
      </c>
      <c r="C53" s="71">
        <f t="shared" si="1"/>
        <v>88.208385316245128</v>
      </c>
      <c r="D53" s="71"/>
      <c r="E53" s="169"/>
      <c r="F53" s="169"/>
    </row>
    <row r="54" spans="1:8" x14ac:dyDescent="0.2">
      <c r="A54" s="70"/>
      <c r="B54" s="71"/>
      <c r="C54" s="71"/>
      <c r="D54" s="71"/>
      <c r="E54" s="169"/>
      <c r="F54" s="169"/>
    </row>
    <row r="55" spans="1:8" x14ac:dyDescent="0.2">
      <c r="A55" s="70" t="s">
        <v>250</v>
      </c>
      <c r="B55" s="69" t="s">
        <v>125</v>
      </c>
      <c r="C55" s="69" t="s">
        <v>124</v>
      </c>
      <c r="D55" s="134"/>
      <c r="E55" s="171"/>
      <c r="F55" s="171"/>
    </row>
    <row r="56" spans="1:8" hidden="1" x14ac:dyDescent="0.2">
      <c r="A56" s="70" t="s">
        <v>349</v>
      </c>
      <c r="B56" s="73">
        <v>33837</v>
      </c>
      <c r="C56" s="73">
        <v>25701</v>
      </c>
      <c r="D56" s="73"/>
      <c r="E56" s="76"/>
      <c r="F56" s="76"/>
    </row>
    <row r="57" spans="1:8" hidden="1" x14ac:dyDescent="0.2">
      <c r="A57" s="70" t="s">
        <v>350</v>
      </c>
      <c r="B57" s="73">
        <v>38267</v>
      </c>
      <c r="C57" s="73">
        <v>29889</v>
      </c>
      <c r="D57" s="73"/>
      <c r="E57" s="76"/>
      <c r="F57" s="76"/>
    </row>
    <row r="58" spans="1:8" hidden="1" x14ac:dyDescent="0.2">
      <c r="A58" s="70" t="s">
        <v>352</v>
      </c>
      <c r="B58" s="73">
        <v>39318</v>
      </c>
      <c r="C58" s="73">
        <v>29139</v>
      </c>
      <c r="D58" s="73"/>
      <c r="E58" s="76"/>
      <c r="F58" s="76"/>
    </row>
    <row r="59" spans="1:8" hidden="1" x14ac:dyDescent="0.2">
      <c r="A59" s="70" t="s">
        <v>355</v>
      </c>
      <c r="B59" s="73">
        <v>38503</v>
      </c>
      <c r="C59" s="73">
        <v>31896</v>
      </c>
      <c r="D59" s="73"/>
      <c r="E59" s="76"/>
      <c r="F59" s="76"/>
    </row>
    <row r="60" spans="1:8" hidden="1" x14ac:dyDescent="0.2">
      <c r="A60" s="70" t="s">
        <v>356</v>
      </c>
      <c r="B60" s="73">
        <v>76520</v>
      </c>
      <c r="C60" s="73">
        <v>58122</v>
      </c>
      <c r="D60" s="73"/>
      <c r="E60" s="76"/>
      <c r="F60" s="76"/>
    </row>
    <row r="61" spans="1:8" hidden="1" x14ac:dyDescent="0.2">
      <c r="A61" s="70" t="s">
        <v>357</v>
      </c>
      <c r="B61" s="73">
        <v>129591</v>
      </c>
      <c r="C61" s="73">
        <v>95655</v>
      </c>
      <c r="D61" s="73"/>
      <c r="E61" s="76"/>
      <c r="F61" s="76"/>
      <c r="G61" s="76"/>
      <c r="H61" s="76"/>
    </row>
    <row r="62" spans="1:8" x14ac:dyDescent="0.2">
      <c r="A62" s="70" t="s">
        <v>358</v>
      </c>
      <c r="B62" s="73">
        <v>130434</v>
      </c>
      <c r="C62" s="73">
        <v>89877</v>
      </c>
      <c r="D62" s="73"/>
      <c r="E62" s="76"/>
      <c r="F62" s="76"/>
      <c r="G62" s="76"/>
      <c r="H62" s="76"/>
    </row>
    <row r="63" spans="1:8" x14ac:dyDescent="0.2">
      <c r="A63" s="70" t="s">
        <v>360</v>
      </c>
      <c r="B63" s="73">
        <v>73139</v>
      </c>
      <c r="C63" s="73">
        <v>56430</v>
      </c>
      <c r="D63" s="73"/>
      <c r="E63" s="76"/>
      <c r="F63" s="76"/>
      <c r="G63" s="76"/>
      <c r="H63" s="76"/>
    </row>
    <row r="64" spans="1:8" x14ac:dyDescent="0.2">
      <c r="A64" s="70" t="s">
        <v>361</v>
      </c>
      <c r="B64" s="73">
        <v>41078</v>
      </c>
      <c r="C64" s="73">
        <v>31292</v>
      </c>
      <c r="D64" s="73"/>
      <c r="E64" s="76"/>
      <c r="F64" s="76"/>
      <c r="G64" s="76"/>
      <c r="H64" s="76"/>
    </row>
    <row r="65" spans="1:10" x14ac:dyDescent="0.2">
      <c r="A65" s="70" t="s">
        <v>366</v>
      </c>
      <c r="B65" s="73">
        <v>44144</v>
      </c>
      <c r="C65" s="73">
        <v>32748</v>
      </c>
      <c r="D65" s="73"/>
      <c r="E65" s="76"/>
      <c r="F65" s="76"/>
      <c r="G65" s="76"/>
      <c r="H65" s="76"/>
    </row>
    <row r="66" spans="1:10" x14ac:dyDescent="0.2">
      <c r="A66" s="70" t="s">
        <v>367</v>
      </c>
      <c r="B66" s="73">
        <v>41491</v>
      </c>
      <c r="C66" s="73">
        <v>32628</v>
      </c>
      <c r="D66" s="73"/>
      <c r="E66" s="76"/>
      <c r="F66" s="76"/>
      <c r="G66" s="76"/>
      <c r="H66" s="76"/>
    </row>
    <row r="67" spans="1:10" x14ac:dyDescent="0.2">
      <c r="A67" s="70" t="s">
        <v>368</v>
      </c>
      <c r="B67" s="73">
        <v>43697</v>
      </c>
      <c r="C67" s="73">
        <v>36132</v>
      </c>
      <c r="D67" s="73"/>
      <c r="E67" s="76"/>
      <c r="F67" s="76"/>
      <c r="G67" s="76"/>
      <c r="H67" s="76"/>
    </row>
    <row r="68" spans="1:10" x14ac:dyDescent="0.2">
      <c r="A68" s="70" t="s">
        <v>369</v>
      </c>
      <c r="B68" s="73">
        <v>40991</v>
      </c>
      <c r="C68" s="73">
        <v>33027</v>
      </c>
      <c r="D68" s="73"/>
      <c r="E68" s="76"/>
      <c r="F68" s="76"/>
      <c r="G68" s="76"/>
      <c r="H68" s="76"/>
    </row>
    <row r="69" spans="1:10" x14ac:dyDescent="0.2">
      <c r="A69" s="70" t="s">
        <v>374</v>
      </c>
      <c r="B69" s="73">
        <v>42761</v>
      </c>
      <c r="C69" s="73">
        <v>34261</v>
      </c>
      <c r="D69" s="73"/>
      <c r="E69" s="76"/>
      <c r="F69" s="76"/>
      <c r="G69" s="76"/>
      <c r="H69" s="76"/>
    </row>
    <row r="70" spans="1:10" x14ac:dyDescent="0.2">
      <c r="A70" s="70" t="s">
        <v>375</v>
      </c>
      <c r="B70" s="73">
        <v>44904</v>
      </c>
      <c r="C70" s="73">
        <v>35188</v>
      </c>
      <c r="D70" s="73"/>
      <c r="E70" s="76"/>
      <c r="F70" s="76"/>
      <c r="G70" s="76"/>
      <c r="H70" s="76"/>
    </row>
    <row r="71" spans="1:10" x14ac:dyDescent="0.2">
      <c r="A71" s="70" t="s">
        <v>377</v>
      </c>
      <c r="B71" s="73">
        <v>41662</v>
      </c>
      <c r="C71" s="73">
        <v>36508</v>
      </c>
      <c r="D71" s="73"/>
      <c r="E71" s="76"/>
      <c r="F71" s="76"/>
      <c r="G71" s="76"/>
      <c r="H71" s="76"/>
    </row>
    <row r="72" spans="1:10" x14ac:dyDescent="0.2">
      <c r="A72" s="70" t="s">
        <v>380</v>
      </c>
      <c r="B72" s="73">
        <v>37296</v>
      </c>
      <c r="C72" s="73">
        <v>31515</v>
      </c>
      <c r="D72" s="73"/>
      <c r="G72" s="76"/>
      <c r="H72" s="76"/>
    </row>
    <row r="73" spans="1:10" x14ac:dyDescent="0.2">
      <c r="A73" s="70" t="s">
        <v>386</v>
      </c>
      <c r="B73" s="73">
        <v>20000</v>
      </c>
      <c r="C73" s="73">
        <v>14791</v>
      </c>
      <c r="D73" s="73"/>
      <c r="E73" s="76"/>
      <c r="F73" s="76"/>
      <c r="G73" s="76"/>
      <c r="H73" s="76"/>
    </row>
    <row r="74" spans="1:10" x14ac:dyDescent="0.2">
      <c r="A74" s="70" t="s">
        <v>409</v>
      </c>
      <c r="B74" s="73">
        <v>33668</v>
      </c>
      <c r="C74" s="73">
        <v>26451</v>
      </c>
      <c r="D74" s="73"/>
      <c r="E74" s="76"/>
      <c r="F74" s="76"/>
      <c r="G74" s="76"/>
      <c r="H74" s="76"/>
    </row>
    <row r="75" spans="1:10" x14ac:dyDescent="0.2">
      <c r="A75" s="70"/>
      <c r="B75" s="73"/>
      <c r="C75" s="73"/>
      <c r="D75" s="73"/>
      <c r="E75" s="76"/>
      <c r="F75" s="76"/>
      <c r="G75" s="76"/>
      <c r="H75" s="76"/>
      <c r="J75" s="172"/>
    </row>
    <row r="76" spans="1:10" x14ac:dyDescent="0.2">
      <c r="A76" s="70" t="s">
        <v>251</v>
      </c>
      <c r="B76" s="69" t="s">
        <v>125</v>
      </c>
      <c r="C76" s="69" t="s">
        <v>124</v>
      </c>
      <c r="D76" s="134"/>
      <c r="E76" s="171"/>
      <c r="F76" s="171"/>
      <c r="G76" s="76"/>
    </row>
    <row r="77" spans="1:10" hidden="1" x14ac:dyDescent="0.2">
      <c r="A77" s="70" t="s">
        <v>349</v>
      </c>
      <c r="B77" s="73">
        <v>29224</v>
      </c>
      <c r="C77" s="73">
        <v>22209</v>
      </c>
      <c r="D77" s="73"/>
      <c r="E77" s="76"/>
      <c r="F77" s="76"/>
      <c r="G77" s="76"/>
    </row>
    <row r="78" spans="1:10" hidden="1" x14ac:dyDescent="0.2">
      <c r="A78" s="70" t="s">
        <v>350</v>
      </c>
      <c r="B78" s="73">
        <v>33409</v>
      </c>
      <c r="C78" s="73">
        <v>26471</v>
      </c>
      <c r="D78" s="73"/>
      <c r="E78" s="76"/>
      <c r="F78" s="76"/>
      <c r="G78" s="76"/>
    </row>
    <row r="79" spans="1:10" hidden="1" x14ac:dyDescent="0.2">
      <c r="A79" s="70" t="s">
        <v>352</v>
      </c>
      <c r="B79" s="73">
        <v>34681</v>
      </c>
      <c r="C79" s="73">
        <v>25402</v>
      </c>
      <c r="D79" s="73"/>
      <c r="E79" s="76"/>
      <c r="F79" s="76"/>
      <c r="G79" s="76"/>
    </row>
    <row r="80" spans="1:10" hidden="1" x14ac:dyDescent="0.2">
      <c r="A80" s="70" t="s">
        <v>355</v>
      </c>
      <c r="B80" s="73">
        <v>33500</v>
      </c>
      <c r="C80" s="73">
        <v>28187</v>
      </c>
      <c r="D80" s="73"/>
      <c r="E80" s="76"/>
      <c r="F80" s="76"/>
      <c r="G80" s="76"/>
    </row>
    <row r="81" spans="1:7" hidden="1" x14ac:dyDescent="0.2">
      <c r="A81" s="70" t="s">
        <v>356</v>
      </c>
      <c r="B81" s="73">
        <v>65638</v>
      </c>
      <c r="C81" s="73">
        <v>50474</v>
      </c>
      <c r="D81" s="73"/>
      <c r="E81" s="76"/>
      <c r="F81" s="76"/>
      <c r="G81" s="76"/>
    </row>
    <row r="82" spans="1:7" hidden="1" x14ac:dyDescent="0.2">
      <c r="A82" s="70" t="s">
        <v>357</v>
      </c>
      <c r="B82" s="73">
        <v>113037</v>
      </c>
      <c r="C82" s="73">
        <v>84063</v>
      </c>
      <c r="D82" s="73"/>
      <c r="E82" s="76"/>
      <c r="F82" s="76"/>
      <c r="G82" s="76"/>
    </row>
    <row r="83" spans="1:7" x14ac:dyDescent="0.2">
      <c r="A83" s="70" t="s">
        <v>358</v>
      </c>
      <c r="B83" s="73">
        <v>115443</v>
      </c>
      <c r="C83" s="73">
        <v>78498</v>
      </c>
      <c r="D83" s="73"/>
      <c r="E83" s="76"/>
      <c r="F83" s="76"/>
    </row>
    <row r="84" spans="1:7" x14ac:dyDescent="0.2">
      <c r="A84" s="70" t="s">
        <v>360</v>
      </c>
      <c r="B84" s="73">
        <v>63735</v>
      </c>
      <c r="C84" s="73">
        <v>48816</v>
      </c>
      <c r="D84" s="73"/>
      <c r="E84" s="76"/>
      <c r="F84" s="76"/>
    </row>
    <row r="85" spans="1:7" x14ac:dyDescent="0.2">
      <c r="A85" s="70" t="s">
        <v>361</v>
      </c>
      <c r="B85" s="73">
        <v>35058</v>
      </c>
      <c r="C85" s="73">
        <v>27080</v>
      </c>
      <c r="D85" s="73"/>
      <c r="E85" s="76"/>
      <c r="F85" s="76"/>
    </row>
    <row r="86" spans="1:7" x14ac:dyDescent="0.2">
      <c r="A86" s="70" t="s">
        <v>366</v>
      </c>
      <c r="B86" s="73">
        <v>37908</v>
      </c>
      <c r="C86" s="73">
        <v>28778</v>
      </c>
      <c r="D86" s="73"/>
      <c r="E86" s="76"/>
      <c r="F86" s="76"/>
    </row>
    <row r="87" spans="1:7" x14ac:dyDescent="0.2">
      <c r="A87" s="70" t="s">
        <v>367</v>
      </c>
      <c r="B87" s="73">
        <v>35303</v>
      </c>
      <c r="C87" s="73">
        <v>28219</v>
      </c>
      <c r="D87" s="73"/>
      <c r="E87" s="76"/>
      <c r="F87" s="76"/>
    </row>
    <row r="88" spans="1:7" x14ac:dyDescent="0.2">
      <c r="A88" s="70" t="s">
        <v>368</v>
      </c>
      <c r="B88" s="73">
        <v>36672</v>
      </c>
      <c r="C88" s="73">
        <v>31491</v>
      </c>
      <c r="D88" s="73"/>
      <c r="E88" s="76"/>
      <c r="F88" s="76"/>
    </row>
    <row r="89" spans="1:7" x14ac:dyDescent="0.2">
      <c r="A89" s="70" t="s">
        <v>369</v>
      </c>
      <c r="B89" s="73">
        <v>34894</v>
      </c>
      <c r="C89" s="73">
        <v>28697</v>
      </c>
      <c r="D89" s="73"/>
      <c r="E89" s="76"/>
      <c r="F89" s="76"/>
    </row>
    <row r="90" spans="1:7" x14ac:dyDescent="0.2">
      <c r="A90" s="70" t="s">
        <v>374</v>
      </c>
      <c r="B90" s="73">
        <v>37049</v>
      </c>
      <c r="C90" s="73">
        <v>30303</v>
      </c>
      <c r="D90" s="73"/>
      <c r="E90" s="76"/>
      <c r="F90" s="76"/>
    </row>
    <row r="91" spans="1:7" x14ac:dyDescent="0.2">
      <c r="A91" s="70" t="s">
        <v>375</v>
      </c>
      <c r="B91" s="73">
        <v>38969</v>
      </c>
      <c r="C91" s="73">
        <v>30916</v>
      </c>
      <c r="D91" s="73"/>
      <c r="E91" s="76"/>
      <c r="F91" s="76"/>
    </row>
    <row r="92" spans="1:7" x14ac:dyDescent="0.2">
      <c r="A92" s="70" t="s">
        <v>377</v>
      </c>
      <c r="B92" s="73">
        <v>35842</v>
      </c>
      <c r="C92" s="73">
        <v>32112</v>
      </c>
      <c r="D92" s="73"/>
      <c r="E92" s="76"/>
      <c r="F92" s="76"/>
    </row>
    <row r="93" spans="1:7" x14ac:dyDescent="0.2">
      <c r="A93" s="70" t="s">
        <v>380</v>
      </c>
      <c r="B93" s="73">
        <v>31535</v>
      </c>
      <c r="C93" s="73">
        <v>27400</v>
      </c>
      <c r="D93" s="73"/>
      <c r="E93" s="76"/>
      <c r="F93" s="76"/>
    </row>
    <row r="94" spans="1:7" x14ac:dyDescent="0.2">
      <c r="A94" s="70" t="s">
        <v>386</v>
      </c>
      <c r="B94" s="73">
        <v>17320</v>
      </c>
      <c r="C94" s="73">
        <v>12844</v>
      </c>
      <c r="D94" s="73"/>
      <c r="E94" s="76"/>
      <c r="F94" s="76"/>
    </row>
    <row r="95" spans="1:7" x14ac:dyDescent="0.2">
      <c r="A95" s="70" t="s">
        <v>409</v>
      </c>
      <c r="B95" s="73">
        <v>29716</v>
      </c>
      <c r="C95" s="73">
        <v>23332</v>
      </c>
      <c r="D95" s="73"/>
      <c r="E95" s="76"/>
      <c r="F95" s="76"/>
    </row>
    <row r="96" spans="1:7" x14ac:dyDescent="0.2">
      <c r="A96" s="70"/>
      <c r="B96" s="73"/>
      <c r="C96" s="70"/>
      <c r="D96" s="73"/>
      <c r="E96" s="76"/>
      <c r="F96" s="76"/>
      <c r="G96" s="76"/>
    </row>
  </sheetData>
  <phoneticPr fontId="12" type="noConversion"/>
  <hyperlinks>
    <hyperlink ref="A1" location="Índex!A1" display="TORNAR A L'ÍNDEX" xr:uid="{00000000-0004-0000-2B00-000000000000}"/>
    <hyperlink ref="C1" location="TaulaC5!A1" display="TAULA ANTERIOR" xr:uid="{00000000-0004-0000-2B00-000001000000}"/>
    <hyperlink ref="E1" location="GràficC4!A1" display="TAULA SEGÜENT" xr:uid="{00000000-0004-0000-2B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1"/>
  <dimension ref="A1:M98"/>
  <sheetViews>
    <sheetView zoomScaleNormal="100" workbookViewId="0">
      <selection activeCell="A3" sqref="A3"/>
    </sheetView>
  </sheetViews>
  <sheetFormatPr baseColWidth="10" defaultColWidth="13.33203125" defaultRowHeight="12.75" x14ac:dyDescent="0.2"/>
  <cols>
    <col min="1" max="6" width="13.33203125" style="66"/>
    <col min="7" max="13" width="13.33203125" style="139"/>
    <col min="14" max="16384" width="13.33203125" style="66"/>
  </cols>
  <sheetData>
    <row r="1" spans="1:9" x14ac:dyDescent="0.2">
      <c r="A1" s="21" t="s">
        <v>34</v>
      </c>
      <c r="B1" s="19"/>
      <c r="C1" s="21" t="s">
        <v>87</v>
      </c>
      <c r="D1" s="19"/>
      <c r="E1" s="21" t="s">
        <v>47</v>
      </c>
      <c r="F1" s="19"/>
    </row>
    <row r="3" spans="1:9" x14ac:dyDescent="0.2">
      <c r="A3" s="15" t="s">
        <v>406</v>
      </c>
      <c r="B3" s="15"/>
      <c r="C3" s="15"/>
      <c r="D3" s="15"/>
      <c r="E3" s="15"/>
      <c r="F3" s="15"/>
      <c r="G3" s="15"/>
      <c r="H3" s="15"/>
      <c r="I3" s="15"/>
    </row>
    <row r="5" spans="1:9" x14ac:dyDescent="0.2">
      <c r="A5" s="23" t="str">
        <f>Índex!B79</f>
        <v>Gràfic C4</v>
      </c>
      <c r="B5" s="23"/>
    </row>
    <row r="6" spans="1:9" x14ac:dyDescent="0.2">
      <c r="A6" s="23" t="str">
        <f>Índex!C79</f>
        <v>Evolució de la taxa de temporalitat de la nova contractació per grups d'edat. Baix Llobregat</v>
      </c>
      <c r="B6" s="19"/>
    </row>
    <row r="7" spans="1:9" x14ac:dyDescent="0.2">
      <c r="A7" s="23"/>
      <c r="B7" s="19"/>
    </row>
    <row r="32" spans="1:1" x14ac:dyDescent="0.2">
      <c r="A32" s="43" t="s">
        <v>359</v>
      </c>
    </row>
    <row r="34" spans="1:7" ht="25.5" x14ac:dyDescent="0.2">
      <c r="A34" s="68" t="s">
        <v>267</v>
      </c>
      <c r="B34" s="69" t="s">
        <v>130</v>
      </c>
      <c r="C34" s="69" t="s">
        <v>131</v>
      </c>
      <c r="D34" s="134" t="s">
        <v>132</v>
      </c>
      <c r="E34" s="134" t="s">
        <v>133</v>
      </c>
      <c r="F34" s="134" t="s">
        <v>253</v>
      </c>
      <c r="G34" s="70"/>
    </row>
    <row r="35" spans="1:7" hidden="1" x14ac:dyDescent="0.2">
      <c r="A35" s="70" t="str">
        <f t="shared" ref="A35:A42" si="0">A56</f>
        <v>1T 2016</v>
      </c>
      <c r="B35" s="71">
        <f t="shared" ref="B35:F44" si="1">B77/B56*100</f>
        <v>99.276268763402427</v>
      </c>
      <c r="C35" s="71">
        <f t="shared" si="1"/>
        <v>87.36700698549167</v>
      </c>
      <c r="D35" s="71">
        <f t="shared" si="1"/>
        <v>84.757109343708876</v>
      </c>
      <c r="E35" s="71">
        <f t="shared" si="1"/>
        <v>85.483375959079282</v>
      </c>
      <c r="F35" s="71">
        <f t="shared" si="1"/>
        <v>97.306034482758619</v>
      </c>
      <c r="G35" s="70"/>
    </row>
    <row r="36" spans="1:7" hidden="1" x14ac:dyDescent="0.2">
      <c r="A36" s="70" t="str">
        <f t="shared" si="0"/>
        <v>2T 2016</v>
      </c>
      <c r="B36" s="71">
        <f t="shared" si="1"/>
        <v>92.105086790429596</v>
      </c>
      <c r="C36" s="71">
        <f t="shared" si="1"/>
        <v>87.179732313575528</v>
      </c>
      <c r="D36" s="71">
        <f t="shared" si="1"/>
        <v>86.422712261638438</v>
      </c>
      <c r="E36" s="71">
        <f t="shared" si="1"/>
        <v>86.609979443094758</v>
      </c>
      <c r="F36" s="71">
        <f t="shared" si="1"/>
        <v>84.71292708700247</v>
      </c>
      <c r="G36" s="70"/>
    </row>
    <row r="37" spans="1:7" hidden="1" x14ac:dyDescent="0.2">
      <c r="A37" s="70" t="str">
        <f t="shared" si="0"/>
        <v>3T 2016</v>
      </c>
      <c r="B37" s="71">
        <f t="shared" si="1"/>
        <v>82.646139326372918</v>
      </c>
      <c r="C37" s="71">
        <f t="shared" si="1"/>
        <v>88.643206159616994</v>
      </c>
      <c r="D37" s="71">
        <f t="shared" si="1"/>
        <v>87.112266229730494</v>
      </c>
      <c r="E37" s="71">
        <f t="shared" si="1"/>
        <v>84.869663770306005</v>
      </c>
      <c r="F37" s="71">
        <f t="shared" si="1"/>
        <v>82.408660351826796</v>
      </c>
      <c r="G37" s="70"/>
    </row>
    <row r="38" spans="1:7" hidden="1" x14ac:dyDescent="0.2">
      <c r="A38" s="70" t="str">
        <f t="shared" si="0"/>
        <v>4T 2016</v>
      </c>
      <c r="B38" s="71">
        <f t="shared" si="1"/>
        <v>91.688584955286686</v>
      </c>
      <c r="C38" s="71">
        <f t="shared" si="1"/>
        <v>86.523270200818502</v>
      </c>
      <c r="D38" s="71">
        <f t="shared" si="1"/>
        <v>86.17251842219332</v>
      </c>
      <c r="E38" s="71">
        <f t="shared" si="1"/>
        <v>86.567164179104466</v>
      </c>
      <c r="F38" s="71">
        <f t="shared" si="1"/>
        <v>84.895482130815907</v>
      </c>
      <c r="G38" s="70"/>
    </row>
    <row r="39" spans="1:7" hidden="1" x14ac:dyDescent="0.2">
      <c r="A39" s="70" t="str">
        <f t="shared" si="0"/>
        <v>1T 2017</v>
      </c>
      <c r="B39" s="71">
        <f t="shared" si="1"/>
        <v>90.031782721756713</v>
      </c>
      <c r="C39" s="71">
        <f t="shared" si="1"/>
        <v>85.807806927548981</v>
      </c>
      <c r="D39" s="71">
        <f t="shared" si="1"/>
        <v>85.213032581453632</v>
      </c>
      <c r="E39" s="71">
        <f t="shared" si="1"/>
        <v>84.837225760792649</v>
      </c>
      <c r="F39" s="71">
        <f t="shared" si="1"/>
        <v>83.293798712300912</v>
      </c>
      <c r="G39" s="70"/>
    </row>
    <row r="40" spans="1:7" hidden="1" x14ac:dyDescent="0.2">
      <c r="A40" s="70" t="str">
        <f t="shared" si="0"/>
        <v>2T 2017</v>
      </c>
      <c r="B40" s="71">
        <f t="shared" si="1"/>
        <v>91.722222222222229</v>
      </c>
      <c r="C40" s="71">
        <f t="shared" si="1"/>
        <v>85.959509035735309</v>
      </c>
      <c r="D40" s="71">
        <f t="shared" si="1"/>
        <v>86.631098342994918</v>
      </c>
      <c r="E40" s="71">
        <f t="shared" si="1"/>
        <v>86.021416120195909</v>
      </c>
      <c r="F40" s="71">
        <f t="shared" si="1"/>
        <v>85.503898354028294</v>
      </c>
      <c r="G40" s="70"/>
    </row>
    <row r="41" spans="1:7" x14ac:dyDescent="0.2">
      <c r="A41" s="70" t="str">
        <f t="shared" si="0"/>
        <v>3T 2017</v>
      </c>
      <c r="B41" s="71">
        <f t="shared" si="1"/>
        <v>91.284379454151932</v>
      </c>
      <c r="C41" s="71">
        <f t="shared" si="1"/>
        <v>86.361862008392691</v>
      </c>
      <c r="D41" s="71">
        <f t="shared" si="1"/>
        <v>87.453536605074618</v>
      </c>
      <c r="E41" s="71">
        <f t="shared" si="1"/>
        <v>87.005459890802186</v>
      </c>
      <c r="F41" s="71">
        <f t="shared" si="1"/>
        <v>86.749716874292176</v>
      </c>
      <c r="G41" s="70"/>
    </row>
    <row r="42" spans="1:7" x14ac:dyDescent="0.2">
      <c r="A42" s="70" t="str">
        <f t="shared" si="0"/>
        <v>4T 2017</v>
      </c>
      <c r="B42" s="71">
        <f t="shared" si="1"/>
        <v>90.911037362166795</v>
      </c>
      <c r="C42" s="71">
        <f t="shared" si="1"/>
        <v>86.566958122411407</v>
      </c>
      <c r="D42" s="71">
        <f t="shared" si="1"/>
        <v>86.301584810921071</v>
      </c>
      <c r="E42" s="71">
        <f t="shared" si="1"/>
        <v>85.75574164662963</v>
      </c>
      <c r="F42" s="71">
        <f t="shared" si="1"/>
        <v>86.411647159577512</v>
      </c>
      <c r="G42" s="70"/>
    </row>
    <row r="43" spans="1:7" x14ac:dyDescent="0.2">
      <c r="A43" s="70" t="s">
        <v>361</v>
      </c>
      <c r="B43" s="71">
        <f t="shared" si="1"/>
        <v>90.252934161802543</v>
      </c>
      <c r="C43" s="71">
        <f t="shared" si="1"/>
        <v>84.582057923239944</v>
      </c>
      <c r="D43" s="71">
        <f t="shared" si="1"/>
        <v>84.626563554263768</v>
      </c>
      <c r="E43" s="71">
        <f t="shared" si="1"/>
        <v>84.392163292073121</v>
      </c>
      <c r="F43" s="71">
        <f t="shared" si="1"/>
        <v>85.572805139186286</v>
      </c>
      <c r="G43" s="70"/>
    </row>
    <row r="44" spans="1:7" x14ac:dyDescent="0.2">
      <c r="A44" s="70" t="s">
        <v>366</v>
      </c>
      <c r="B44" s="71">
        <f t="shared" si="1"/>
        <v>91.258832766291548</v>
      </c>
      <c r="C44" s="71">
        <f t="shared" si="1"/>
        <v>85.118965754366656</v>
      </c>
      <c r="D44" s="71">
        <f t="shared" si="1"/>
        <v>85.062283558174386</v>
      </c>
      <c r="E44" s="71">
        <f t="shared" si="1"/>
        <v>85.527146464646464</v>
      </c>
      <c r="F44" s="71">
        <f t="shared" si="1"/>
        <v>85.689001264222512</v>
      </c>
      <c r="G44" s="70"/>
    </row>
    <row r="45" spans="1:7" x14ac:dyDescent="0.2">
      <c r="A45" s="70" t="s">
        <v>367</v>
      </c>
      <c r="B45" s="71">
        <f t="shared" ref="B45:F53" si="2">B87/B66*100</f>
        <v>90.631528964862298</v>
      </c>
      <c r="C45" s="71">
        <f t="shared" si="2"/>
        <v>83.005287896592236</v>
      </c>
      <c r="D45" s="71">
        <f t="shared" si="2"/>
        <v>83.657070181523878</v>
      </c>
      <c r="E45" s="71">
        <f t="shared" si="2"/>
        <v>85.079558299278318</v>
      </c>
      <c r="F45" s="71">
        <f t="shared" si="2"/>
        <v>84.098018769551615</v>
      </c>
      <c r="G45" s="70"/>
    </row>
    <row r="46" spans="1:7" x14ac:dyDescent="0.2">
      <c r="A46" s="70" t="s">
        <v>368</v>
      </c>
      <c r="B46" s="71">
        <f t="shared" si="2"/>
        <v>90.031167359274662</v>
      </c>
      <c r="C46" s="71">
        <f t="shared" si="2"/>
        <v>83.700714063955289</v>
      </c>
      <c r="D46" s="71">
        <f t="shared" si="2"/>
        <v>83.78079595704358</v>
      </c>
      <c r="E46" s="71">
        <f t="shared" si="2"/>
        <v>83.798274924236537</v>
      </c>
      <c r="F46" s="71">
        <f t="shared" si="2"/>
        <v>83.164348031124732</v>
      </c>
      <c r="G46" s="70"/>
    </row>
    <row r="47" spans="1:7" x14ac:dyDescent="0.2">
      <c r="A47" s="70" t="s">
        <v>369</v>
      </c>
      <c r="B47" s="71">
        <f t="shared" si="2"/>
        <v>90.816090625361241</v>
      </c>
      <c r="C47" s="71">
        <f t="shared" si="2"/>
        <v>84.176065761804637</v>
      </c>
      <c r="D47" s="71">
        <f t="shared" si="2"/>
        <v>85.002606731159119</v>
      </c>
      <c r="E47" s="71">
        <f t="shared" si="2"/>
        <v>84.855505426167539</v>
      </c>
      <c r="F47" s="71">
        <f t="shared" si="2"/>
        <v>83.575705731394351</v>
      </c>
      <c r="G47" s="70"/>
    </row>
    <row r="48" spans="1:7" x14ac:dyDescent="0.2">
      <c r="A48" s="70" t="s">
        <v>374</v>
      </c>
      <c r="B48" s="71">
        <f t="shared" si="2"/>
        <v>91.425079442679049</v>
      </c>
      <c r="C48" s="71">
        <f t="shared" si="2"/>
        <v>85.796663042964511</v>
      </c>
      <c r="D48" s="71">
        <f t="shared" si="2"/>
        <v>86.023463866716668</v>
      </c>
      <c r="E48" s="71">
        <f t="shared" si="2"/>
        <v>86.604459908271394</v>
      </c>
      <c r="F48" s="71">
        <f t="shared" si="2"/>
        <v>85.159873077861846</v>
      </c>
      <c r="G48" s="70"/>
    </row>
    <row r="49" spans="1:11" x14ac:dyDescent="0.2">
      <c r="A49" s="70" t="s">
        <v>375</v>
      </c>
      <c r="B49" s="71">
        <f t="shared" si="2"/>
        <v>91.594967356997699</v>
      </c>
      <c r="C49" s="71">
        <f t="shared" si="2"/>
        <v>85.347103227897918</v>
      </c>
      <c r="D49" s="71">
        <f t="shared" si="2"/>
        <v>85.591972514587994</v>
      </c>
      <c r="E49" s="71">
        <f t="shared" si="2"/>
        <v>85.917242450120341</v>
      </c>
      <c r="F49" s="71">
        <f t="shared" si="2"/>
        <v>84.513487475915213</v>
      </c>
      <c r="G49" s="70"/>
    </row>
    <row r="50" spans="1:11" x14ac:dyDescent="0.2">
      <c r="A50" s="70" t="s">
        <v>377</v>
      </c>
      <c r="B50" s="71">
        <f t="shared" si="2"/>
        <v>90.520783564261819</v>
      </c>
      <c r="C50" s="71">
        <f t="shared" si="2"/>
        <v>85.638572299610715</v>
      </c>
      <c r="D50" s="71">
        <f t="shared" si="2"/>
        <v>85.355257369115705</v>
      </c>
      <c r="E50" s="71">
        <f t="shared" si="2"/>
        <v>86.355875584589114</v>
      </c>
      <c r="F50" s="71">
        <f t="shared" si="2"/>
        <v>84.310506566604133</v>
      </c>
      <c r="G50" s="70"/>
    </row>
    <row r="51" spans="1:11" x14ac:dyDescent="0.2">
      <c r="A51" s="70" t="s">
        <v>380</v>
      </c>
      <c r="B51" s="71">
        <f t="shared" si="2"/>
        <v>90.145698567196661</v>
      </c>
      <c r="C51" s="71">
        <f t="shared" si="2"/>
        <v>84.185518024997421</v>
      </c>
      <c r="D51" s="71">
        <f t="shared" si="2"/>
        <v>84.113702450893129</v>
      </c>
      <c r="E51" s="71">
        <f t="shared" si="2"/>
        <v>84.675559947299078</v>
      </c>
      <c r="F51" s="71">
        <f t="shared" si="2"/>
        <v>83.490927676974195</v>
      </c>
      <c r="G51" s="70"/>
    </row>
    <row r="52" spans="1:11" x14ac:dyDescent="0.2">
      <c r="A52" s="70" t="s">
        <v>386</v>
      </c>
      <c r="B52" s="71">
        <f t="shared" si="2"/>
        <v>92.105563806694846</v>
      </c>
      <c r="C52" s="71">
        <f t="shared" si="2"/>
        <v>84.717774219375499</v>
      </c>
      <c r="D52" s="71">
        <f t="shared" si="2"/>
        <v>84.93673907853902</v>
      </c>
      <c r="E52" s="71">
        <f t="shared" si="2"/>
        <v>85.699641209636084</v>
      </c>
      <c r="F52" s="71">
        <f t="shared" si="2"/>
        <v>82.92011019283747</v>
      </c>
      <c r="G52" s="70"/>
    </row>
    <row r="53" spans="1:11" x14ac:dyDescent="0.2">
      <c r="A53" s="70" t="s">
        <v>409</v>
      </c>
      <c r="B53" s="71">
        <f t="shared" si="2"/>
        <v>92.095964292356342</v>
      </c>
      <c r="C53" s="71">
        <f t="shared" si="2"/>
        <v>86.733295259851516</v>
      </c>
      <c r="D53" s="71">
        <f t="shared" si="2"/>
        <v>87.193045997826886</v>
      </c>
      <c r="E53" s="71">
        <f t="shared" si="2"/>
        <v>86.935718743499066</v>
      </c>
      <c r="F53" s="71">
        <f t="shared" si="2"/>
        <v>85.322000653808445</v>
      </c>
      <c r="G53" s="70"/>
    </row>
    <row r="54" spans="1:11" x14ac:dyDescent="0.2">
      <c r="A54" s="70"/>
      <c r="B54" s="71"/>
      <c r="C54" s="71"/>
      <c r="D54" s="71"/>
      <c r="E54" s="71"/>
      <c r="F54" s="71"/>
      <c r="G54" s="70"/>
    </row>
    <row r="55" spans="1:11" x14ac:dyDescent="0.2">
      <c r="A55" s="70" t="s">
        <v>250</v>
      </c>
      <c r="B55" s="69" t="s">
        <v>130</v>
      </c>
      <c r="C55" s="69" t="s">
        <v>131</v>
      </c>
      <c r="D55" s="134" t="s">
        <v>132</v>
      </c>
      <c r="E55" s="134" t="s">
        <v>133</v>
      </c>
      <c r="F55" s="134" t="s">
        <v>253</v>
      </c>
      <c r="G55" s="70"/>
      <c r="J55" s="173"/>
      <c r="K55" s="83"/>
    </row>
    <row r="56" spans="1:11" hidden="1" x14ac:dyDescent="0.2">
      <c r="A56" s="70" t="s">
        <v>349</v>
      </c>
      <c r="B56" s="74">
        <v>11192</v>
      </c>
      <c r="C56" s="74">
        <v>18610</v>
      </c>
      <c r="D56" s="74">
        <v>17477</v>
      </c>
      <c r="E56" s="74">
        <v>9775</v>
      </c>
      <c r="F56" s="74">
        <v>1856</v>
      </c>
      <c r="G56" s="70"/>
      <c r="J56" s="173"/>
      <c r="K56" s="83"/>
    </row>
    <row r="57" spans="1:11" hidden="1" x14ac:dyDescent="0.2">
      <c r="A57" s="70" t="s">
        <v>350</v>
      </c>
      <c r="B57" s="74">
        <v>14921</v>
      </c>
      <c r="C57" s="74">
        <v>20920</v>
      </c>
      <c r="D57" s="74">
        <v>18774</v>
      </c>
      <c r="E57" s="74">
        <v>10702</v>
      </c>
      <c r="F57" s="74">
        <v>2839</v>
      </c>
      <c r="G57" s="70"/>
      <c r="J57" s="173"/>
      <c r="K57" s="83"/>
    </row>
    <row r="58" spans="1:11" hidden="1" x14ac:dyDescent="0.2">
      <c r="A58" s="70" t="s">
        <v>352</v>
      </c>
      <c r="B58" s="74">
        <v>16953</v>
      </c>
      <c r="C58" s="74">
        <v>20261</v>
      </c>
      <c r="D58" s="74">
        <v>17699</v>
      </c>
      <c r="E58" s="74">
        <v>10588</v>
      </c>
      <c r="F58" s="74">
        <v>2956</v>
      </c>
      <c r="G58" s="70"/>
      <c r="H58" s="174"/>
      <c r="J58" s="173"/>
      <c r="K58" s="83"/>
    </row>
    <row r="59" spans="1:11" hidden="1" x14ac:dyDescent="0.2">
      <c r="A59" s="70" t="s">
        <v>355</v>
      </c>
      <c r="B59" s="74">
        <v>17109</v>
      </c>
      <c r="C59" s="74">
        <v>21014</v>
      </c>
      <c r="D59" s="74">
        <v>18456</v>
      </c>
      <c r="E59" s="74">
        <v>10854</v>
      </c>
      <c r="F59" s="74">
        <v>2966</v>
      </c>
      <c r="G59" s="70"/>
      <c r="H59" s="174"/>
      <c r="J59" s="173"/>
      <c r="K59" s="83"/>
    </row>
    <row r="60" spans="1:11" hidden="1" x14ac:dyDescent="0.2">
      <c r="A60" s="70" t="s">
        <v>356</v>
      </c>
      <c r="B60" s="74">
        <v>13844</v>
      </c>
      <c r="C60" s="74">
        <v>20469</v>
      </c>
      <c r="D60" s="74">
        <v>18753</v>
      </c>
      <c r="E60" s="74">
        <v>11304</v>
      </c>
      <c r="F60" s="74">
        <v>2951</v>
      </c>
      <c r="G60" s="73"/>
      <c r="H60" s="174"/>
      <c r="J60" s="173"/>
      <c r="K60" s="83"/>
    </row>
    <row r="61" spans="1:11" hidden="1" x14ac:dyDescent="0.2">
      <c r="A61" s="70" t="s">
        <v>357</v>
      </c>
      <c r="B61" s="74">
        <v>18000</v>
      </c>
      <c r="C61" s="74">
        <v>22079</v>
      </c>
      <c r="D61" s="74">
        <v>19493</v>
      </c>
      <c r="E61" s="74">
        <v>12047</v>
      </c>
      <c r="F61" s="74">
        <v>3463</v>
      </c>
      <c r="G61" s="73"/>
      <c r="H61" s="174"/>
      <c r="J61" s="173"/>
      <c r="K61" s="83"/>
    </row>
    <row r="62" spans="1:11" x14ac:dyDescent="0.2">
      <c r="A62" s="70" t="s">
        <v>358</v>
      </c>
      <c r="B62" s="74">
        <v>18943</v>
      </c>
      <c r="C62" s="74">
        <v>20494</v>
      </c>
      <c r="D62" s="74">
        <v>18563</v>
      </c>
      <c r="E62" s="74">
        <v>11905</v>
      </c>
      <c r="F62" s="74">
        <v>3532</v>
      </c>
      <c r="G62" s="73"/>
      <c r="H62" s="174"/>
      <c r="J62" s="19"/>
      <c r="K62" s="27"/>
    </row>
    <row r="63" spans="1:11" x14ac:dyDescent="0.2">
      <c r="A63" s="70" t="s">
        <v>360</v>
      </c>
      <c r="B63" s="74">
        <v>18682</v>
      </c>
      <c r="C63" s="74">
        <v>21730</v>
      </c>
      <c r="D63" s="74">
        <v>19119</v>
      </c>
      <c r="E63" s="74">
        <v>12061</v>
      </c>
      <c r="F63" s="74">
        <v>3503</v>
      </c>
      <c r="G63" s="73"/>
      <c r="H63" s="174"/>
      <c r="J63" s="19"/>
      <c r="K63" s="27"/>
    </row>
    <row r="64" spans="1:11" x14ac:dyDescent="0.2">
      <c r="A64" s="70" t="s">
        <v>361</v>
      </c>
      <c r="B64" s="74">
        <v>15933</v>
      </c>
      <c r="C64" s="74">
        <v>21235</v>
      </c>
      <c r="D64" s="74">
        <v>19267</v>
      </c>
      <c r="E64" s="74">
        <v>12199</v>
      </c>
      <c r="F64" s="74">
        <v>3736</v>
      </c>
      <c r="G64" s="73"/>
      <c r="H64" s="174"/>
      <c r="J64" s="19"/>
      <c r="K64" s="27"/>
    </row>
    <row r="65" spans="1:11" x14ac:dyDescent="0.2">
      <c r="A65" s="70" t="s">
        <v>366</v>
      </c>
      <c r="B65" s="74">
        <v>19105</v>
      </c>
      <c r="C65" s="74">
        <v>21813</v>
      </c>
      <c r="D65" s="74">
        <v>19347</v>
      </c>
      <c r="E65" s="74">
        <v>12672</v>
      </c>
      <c r="F65" s="74">
        <v>3955</v>
      </c>
      <c r="G65" s="73"/>
      <c r="H65" s="174"/>
      <c r="J65" s="19"/>
      <c r="K65" s="27"/>
    </row>
    <row r="66" spans="1:11" x14ac:dyDescent="0.2">
      <c r="A66" s="70" t="s">
        <v>367</v>
      </c>
      <c r="B66" s="74">
        <v>21060</v>
      </c>
      <c r="C66" s="74">
        <v>20424</v>
      </c>
      <c r="D66" s="74">
        <v>17298</v>
      </c>
      <c r="E66" s="74">
        <v>11501</v>
      </c>
      <c r="F66" s="74">
        <v>3836</v>
      </c>
      <c r="G66" s="73"/>
      <c r="H66" s="174"/>
      <c r="J66" s="19"/>
      <c r="K66" s="27"/>
    </row>
    <row r="67" spans="1:11" x14ac:dyDescent="0.2">
      <c r="A67" s="70" t="s">
        <v>368</v>
      </c>
      <c r="B67" s="74">
        <v>21176</v>
      </c>
      <c r="C67" s="74">
        <v>22547</v>
      </c>
      <c r="D67" s="74">
        <v>18996</v>
      </c>
      <c r="E67" s="74">
        <v>12869</v>
      </c>
      <c r="F67" s="74">
        <v>4241</v>
      </c>
      <c r="G67" s="73"/>
      <c r="H67" s="174"/>
      <c r="J67" s="175"/>
      <c r="K67" s="27"/>
    </row>
    <row r="68" spans="1:11" x14ac:dyDescent="0.2">
      <c r="A68" s="70" t="s">
        <v>369</v>
      </c>
      <c r="B68" s="74">
        <v>17302</v>
      </c>
      <c r="C68" s="74">
        <v>20924</v>
      </c>
      <c r="D68" s="74">
        <v>17263</v>
      </c>
      <c r="E68" s="74">
        <v>8201</v>
      </c>
      <c r="F68" s="74">
        <v>1169</v>
      </c>
      <c r="G68" s="73"/>
      <c r="H68" s="174"/>
      <c r="J68" s="175"/>
      <c r="K68" s="174"/>
    </row>
    <row r="69" spans="1:11" x14ac:dyDescent="0.2">
      <c r="A69" s="70" t="s">
        <v>374</v>
      </c>
      <c r="B69" s="74">
        <v>20455</v>
      </c>
      <c r="C69" s="74">
        <v>21157</v>
      </c>
      <c r="D69" s="74">
        <v>18667</v>
      </c>
      <c r="E69" s="74">
        <v>12646</v>
      </c>
      <c r="F69" s="74">
        <v>4097</v>
      </c>
      <c r="G69" s="73"/>
      <c r="H69" s="174"/>
      <c r="I69" s="174"/>
      <c r="J69" s="175"/>
    </row>
    <row r="70" spans="1:11" x14ac:dyDescent="0.2">
      <c r="A70" s="70" t="s">
        <v>375</v>
      </c>
      <c r="B70" s="74">
        <v>23129</v>
      </c>
      <c r="C70" s="74">
        <v>21593</v>
      </c>
      <c r="D70" s="74">
        <v>18337</v>
      </c>
      <c r="E70" s="74">
        <v>12881</v>
      </c>
      <c r="F70" s="74">
        <v>4152</v>
      </c>
      <c r="G70" s="73"/>
      <c r="H70" s="174"/>
      <c r="I70" s="174"/>
      <c r="J70" s="175"/>
    </row>
    <row r="71" spans="1:11" x14ac:dyDescent="0.2">
      <c r="A71" s="70" t="s">
        <v>377</v>
      </c>
      <c r="B71" s="74">
        <v>20930</v>
      </c>
      <c r="C71" s="74">
        <v>21321</v>
      </c>
      <c r="D71" s="74">
        <v>18184</v>
      </c>
      <c r="E71" s="74">
        <v>13471</v>
      </c>
      <c r="F71" s="74">
        <v>4264</v>
      </c>
      <c r="G71" s="73"/>
      <c r="H71" s="174"/>
      <c r="I71" s="174"/>
      <c r="J71" s="175"/>
    </row>
    <row r="72" spans="1:11" x14ac:dyDescent="0.2">
      <c r="A72" s="70" t="s">
        <v>380</v>
      </c>
      <c r="B72" s="74">
        <v>16541</v>
      </c>
      <c r="C72" s="74">
        <v>19362</v>
      </c>
      <c r="D72" s="74">
        <v>16851</v>
      </c>
      <c r="E72" s="74">
        <v>12144</v>
      </c>
      <c r="F72" s="74">
        <v>3913</v>
      </c>
      <c r="G72" s="73"/>
      <c r="H72" s="174"/>
      <c r="I72" s="174"/>
      <c r="J72" s="175"/>
    </row>
    <row r="73" spans="1:11" x14ac:dyDescent="0.2">
      <c r="A73" s="70" t="s">
        <v>386</v>
      </c>
      <c r="B73" s="74">
        <v>8753</v>
      </c>
      <c r="C73" s="74">
        <v>9992</v>
      </c>
      <c r="D73" s="74">
        <v>8378</v>
      </c>
      <c r="E73" s="74">
        <v>5853</v>
      </c>
      <c r="F73" s="74">
        <v>1815</v>
      </c>
      <c r="G73" s="73"/>
      <c r="H73" s="174"/>
      <c r="I73" s="174"/>
      <c r="J73" s="175"/>
    </row>
    <row r="74" spans="1:11" x14ac:dyDescent="0.2">
      <c r="A74" s="70" t="s">
        <v>409</v>
      </c>
      <c r="B74" s="74">
        <v>16131</v>
      </c>
      <c r="C74" s="74">
        <v>17510</v>
      </c>
      <c r="D74" s="74">
        <v>13805</v>
      </c>
      <c r="E74" s="74">
        <v>9614</v>
      </c>
      <c r="F74" s="74">
        <v>3059</v>
      </c>
      <c r="G74" s="73"/>
      <c r="H74" s="174"/>
      <c r="J74" s="175"/>
    </row>
    <row r="75" spans="1:11" x14ac:dyDescent="0.2">
      <c r="A75" s="70"/>
      <c r="B75" s="70"/>
      <c r="C75" s="70"/>
      <c r="D75" s="70"/>
      <c r="E75" s="70"/>
      <c r="F75" s="70"/>
      <c r="G75" s="70"/>
      <c r="H75" s="174"/>
      <c r="J75" s="175"/>
    </row>
    <row r="76" spans="1:11" x14ac:dyDescent="0.2">
      <c r="A76" s="70" t="s">
        <v>251</v>
      </c>
      <c r="B76" s="69" t="s">
        <v>130</v>
      </c>
      <c r="C76" s="69" t="s">
        <v>131</v>
      </c>
      <c r="D76" s="134" t="s">
        <v>132</v>
      </c>
      <c r="E76" s="134" t="s">
        <v>133</v>
      </c>
      <c r="F76" s="134" t="s">
        <v>253</v>
      </c>
      <c r="G76" s="70"/>
      <c r="H76" s="174"/>
      <c r="J76" s="19"/>
    </row>
    <row r="77" spans="1:11" hidden="1" x14ac:dyDescent="0.2">
      <c r="A77" s="70" t="s">
        <v>349</v>
      </c>
      <c r="B77" s="73">
        <v>11111</v>
      </c>
      <c r="C77" s="73">
        <v>16259</v>
      </c>
      <c r="D77" s="73">
        <v>14813</v>
      </c>
      <c r="E77" s="73">
        <v>8356</v>
      </c>
      <c r="F77" s="73">
        <v>1806</v>
      </c>
      <c r="G77" s="70"/>
      <c r="H77" s="174"/>
    </row>
    <row r="78" spans="1:11" hidden="1" x14ac:dyDescent="0.2">
      <c r="A78" s="70" t="s">
        <v>350</v>
      </c>
      <c r="B78" s="74">
        <v>13743</v>
      </c>
      <c r="C78" s="74">
        <v>18238</v>
      </c>
      <c r="D78" s="74">
        <v>16225</v>
      </c>
      <c r="E78" s="74">
        <v>9269</v>
      </c>
      <c r="F78" s="74">
        <v>2405</v>
      </c>
      <c r="G78" s="70"/>
      <c r="H78" s="174"/>
    </row>
    <row r="79" spans="1:11" hidden="1" x14ac:dyDescent="0.2">
      <c r="A79" s="70" t="s">
        <v>352</v>
      </c>
      <c r="B79" s="74">
        <v>14011</v>
      </c>
      <c r="C79" s="74">
        <v>17960</v>
      </c>
      <c r="D79" s="74">
        <v>15418</v>
      </c>
      <c r="E79" s="74">
        <v>8986</v>
      </c>
      <c r="F79" s="74">
        <v>2436</v>
      </c>
      <c r="G79" s="70"/>
      <c r="H79" s="174"/>
    </row>
    <row r="80" spans="1:11" hidden="1" x14ac:dyDescent="0.2">
      <c r="A80" s="70" t="s">
        <v>355</v>
      </c>
      <c r="B80" s="74">
        <v>15687</v>
      </c>
      <c r="C80" s="74">
        <v>18182</v>
      </c>
      <c r="D80" s="74">
        <v>15904</v>
      </c>
      <c r="E80" s="74">
        <v>9396</v>
      </c>
      <c r="F80" s="74">
        <v>2518</v>
      </c>
      <c r="G80" s="70"/>
      <c r="H80" s="174"/>
    </row>
    <row r="81" spans="1:8" hidden="1" x14ac:dyDescent="0.2">
      <c r="A81" s="70" t="s">
        <v>356</v>
      </c>
      <c r="B81" s="74">
        <v>12464</v>
      </c>
      <c r="C81" s="74">
        <v>17564</v>
      </c>
      <c r="D81" s="74">
        <v>15980</v>
      </c>
      <c r="E81" s="74">
        <v>9590</v>
      </c>
      <c r="F81" s="74">
        <v>2458</v>
      </c>
      <c r="G81" s="70"/>
      <c r="H81" s="174"/>
    </row>
    <row r="82" spans="1:8" hidden="1" x14ac:dyDescent="0.2">
      <c r="A82" s="70" t="s">
        <v>357</v>
      </c>
      <c r="B82" s="74">
        <v>16510</v>
      </c>
      <c r="C82" s="74">
        <v>18979</v>
      </c>
      <c r="D82" s="74">
        <v>16887</v>
      </c>
      <c r="E82" s="74">
        <v>10363</v>
      </c>
      <c r="F82" s="74">
        <v>2961</v>
      </c>
      <c r="G82" s="70"/>
      <c r="H82" s="174"/>
    </row>
    <row r="83" spans="1:8" x14ac:dyDescent="0.2">
      <c r="A83" s="70" t="s">
        <v>358</v>
      </c>
      <c r="B83" s="74">
        <v>17292</v>
      </c>
      <c r="C83" s="74">
        <v>17699</v>
      </c>
      <c r="D83" s="74">
        <v>16234</v>
      </c>
      <c r="E83" s="74">
        <v>10358</v>
      </c>
      <c r="F83" s="74">
        <v>3064</v>
      </c>
      <c r="G83" s="73"/>
      <c r="H83" s="174"/>
    </row>
    <row r="84" spans="1:8" x14ac:dyDescent="0.2">
      <c r="A84" s="70" t="s">
        <v>360</v>
      </c>
      <c r="B84" s="74">
        <v>16984</v>
      </c>
      <c r="C84" s="74">
        <v>18811</v>
      </c>
      <c r="D84" s="74">
        <v>16500</v>
      </c>
      <c r="E84" s="74">
        <v>10343</v>
      </c>
      <c r="F84" s="74">
        <v>3027</v>
      </c>
      <c r="G84" s="70"/>
      <c r="H84" s="174"/>
    </row>
    <row r="85" spans="1:8" x14ac:dyDescent="0.2">
      <c r="A85" s="70" t="s">
        <v>361</v>
      </c>
      <c r="B85" s="74">
        <v>14380</v>
      </c>
      <c r="C85" s="74">
        <v>17961</v>
      </c>
      <c r="D85" s="74">
        <v>16305</v>
      </c>
      <c r="E85" s="74">
        <v>10295</v>
      </c>
      <c r="F85" s="74">
        <v>3197</v>
      </c>
      <c r="G85" s="70"/>
    </row>
    <row r="86" spans="1:8" x14ac:dyDescent="0.2">
      <c r="A86" s="70" t="s">
        <v>366</v>
      </c>
      <c r="B86" s="74">
        <v>17435</v>
      </c>
      <c r="C86" s="74">
        <v>18567</v>
      </c>
      <c r="D86" s="74">
        <v>16457</v>
      </c>
      <c r="E86" s="74">
        <v>10838</v>
      </c>
      <c r="F86" s="74">
        <v>3389</v>
      </c>
      <c r="G86" s="70"/>
    </row>
    <row r="87" spans="1:8" x14ac:dyDescent="0.2">
      <c r="A87" s="70" t="s">
        <v>367</v>
      </c>
      <c r="B87" s="74">
        <v>19087</v>
      </c>
      <c r="C87" s="74">
        <v>16953</v>
      </c>
      <c r="D87" s="74">
        <v>14471</v>
      </c>
      <c r="E87" s="74">
        <v>9785</v>
      </c>
      <c r="F87" s="74">
        <v>3226</v>
      </c>
      <c r="G87" s="70"/>
    </row>
    <row r="88" spans="1:8" x14ac:dyDescent="0.2">
      <c r="A88" s="70" t="s">
        <v>368</v>
      </c>
      <c r="B88" s="74">
        <v>19065</v>
      </c>
      <c r="C88" s="74">
        <v>18872</v>
      </c>
      <c r="D88" s="74">
        <v>15915</v>
      </c>
      <c r="E88" s="74">
        <v>10784</v>
      </c>
      <c r="F88" s="74">
        <v>3527</v>
      </c>
      <c r="G88" s="73"/>
    </row>
    <row r="89" spans="1:8" x14ac:dyDescent="0.2">
      <c r="A89" s="70" t="s">
        <v>369</v>
      </c>
      <c r="B89" s="74">
        <v>15713</v>
      </c>
      <c r="C89" s="74">
        <v>17613</v>
      </c>
      <c r="D89" s="74">
        <v>14674</v>
      </c>
      <c r="E89" s="74">
        <v>6959</v>
      </c>
      <c r="F89" s="74">
        <v>977</v>
      </c>
      <c r="G89" s="70"/>
    </row>
    <row r="90" spans="1:8" x14ac:dyDescent="0.2">
      <c r="A90" s="70" t="s">
        <v>374</v>
      </c>
      <c r="B90" s="74">
        <v>18701</v>
      </c>
      <c r="C90" s="74">
        <v>18152</v>
      </c>
      <c r="D90" s="74">
        <v>16058</v>
      </c>
      <c r="E90" s="74">
        <v>10952</v>
      </c>
      <c r="F90" s="74">
        <v>3489</v>
      </c>
      <c r="G90" s="70"/>
    </row>
    <row r="91" spans="1:8" x14ac:dyDescent="0.2">
      <c r="A91" s="70" t="s">
        <v>375</v>
      </c>
      <c r="B91" s="74">
        <v>21185</v>
      </c>
      <c r="C91" s="74">
        <v>18429</v>
      </c>
      <c r="D91" s="74">
        <v>15695</v>
      </c>
      <c r="E91" s="74">
        <v>11067</v>
      </c>
      <c r="F91" s="74">
        <v>3509</v>
      </c>
      <c r="G91" s="73"/>
    </row>
    <row r="92" spans="1:8" x14ac:dyDescent="0.2">
      <c r="A92" s="70" t="s">
        <v>377</v>
      </c>
      <c r="B92" s="74">
        <v>18946</v>
      </c>
      <c r="C92" s="74">
        <v>18259</v>
      </c>
      <c r="D92" s="74">
        <v>15521</v>
      </c>
      <c r="E92" s="74">
        <v>11633</v>
      </c>
      <c r="F92" s="74">
        <v>3595</v>
      </c>
      <c r="G92" s="70"/>
    </row>
    <row r="93" spans="1:8" x14ac:dyDescent="0.2">
      <c r="A93" s="70" t="s">
        <v>380</v>
      </c>
      <c r="B93" s="74">
        <v>14911</v>
      </c>
      <c r="C93" s="74">
        <v>16300</v>
      </c>
      <c r="D93" s="74">
        <v>14174</v>
      </c>
      <c r="E93" s="74">
        <v>10283</v>
      </c>
      <c r="F93" s="74">
        <v>3267</v>
      </c>
      <c r="G93" s="70"/>
    </row>
    <row r="94" spans="1:8" x14ac:dyDescent="0.2">
      <c r="A94" s="70" t="s">
        <v>386</v>
      </c>
      <c r="B94" s="74">
        <v>8062</v>
      </c>
      <c r="C94" s="74">
        <v>8465</v>
      </c>
      <c r="D94" s="74">
        <v>7116</v>
      </c>
      <c r="E94" s="74">
        <v>5016</v>
      </c>
      <c r="F94" s="74">
        <v>1505</v>
      </c>
      <c r="G94" s="70"/>
    </row>
    <row r="95" spans="1:8" x14ac:dyDescent="0.2">
      <c r="A95" s="70" t="s">
        <v>409</v>
      </c>
      <c r="B95" s="73">
        <v>14856</v>
      </c>
      <c r="C95" s="73">
        <v>15187</v>
      </c>
      <c r="D95" s="73">
        <v>12037</v>
      </c>
      <c r="E95" s="73">
        <v>8358</v>
      </c>
      <c r="F95" s="73">
        <v>2610</v>
      </c>
      <c r="G95" s="70"/>
    </row>
    <row r="96" spans="1:8" x14ac:dyDescent="0.2">
      <c r="A96" s="70"/>
      <c r="B96" s="70"/>
      <c r="C96" s="70"/>
      <c r="D96" s="70"/>
      <c r="E96" s="70"/>
      <c r="F96" s="70"/>
      <c r="G96" s="70"/>
    </row>
    <row r="97" spans="1:7" x14ac:dyDescent="0.2">
      <c r="A97" s="70"/>
      <c r="B97" s="70"/>
      <c r="C97" s="70"/>
      <c r="D97" s="70"/>
      <c r="E97" s="70"/>
      <c r="F97" s="70"/>
      <c r="G97" s="70"/>
    </row>
    <row r="98" spans="1:7" x14ac:dyDescent="0.2">
      <c r="A98" s="70"/>
      <c r="B98" s="70"/>
      <c r="C98" s="70"/>
      <c r="D98" s="70"/>
      <c r="E98" s="70"/>
      <c r="F98" s="70"/>
      <c r="G98" s="70"/>
    </row>
  </sheetData>
  <sortState xmlns:xlrd2="http://schemas.microsoft.com/office/spreadsheetml/2017/richdata2" ref="I66:J76">
    <sortCondition ref="I66:I76"/>
  </sortState>
  <phoneticPr fontId="12" type="noConversion"/>
  <hyperlinks>
    <hyperlink ref="A1" location="Índex!A1" display="TORNAR A L'ÍNDEX" xr:uid="{00000000-0004-0000-2C00-000000000000}"/>
    <hyperlink ref="C1" location="GràficC3!A1" display="TAULA ANTERIOR" xr:uid="{00000000-0004-0000-2C00-000001000000}"/>
    <hyperlink ref="E1" location="GràficC5!A1" display="TAULA SEGÜENT" xr:uid="{00000000-0004-0000-2C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3"/>
  <dimension ref="A1:I21"/>
  <sheetViews>
    <sheetView zoomScaleNormal="100" workbookViewId="0">
      <selection activeCell="S38" sqref="S37:S38"/>
    </sheetView>
  </sheetViews>
  <sheetFormatPr baseColWidth="10" defaultColWidth="12.83203125" defaultRowHeight="12.75" x14ac:dyDescent="0.2"/>
  <cols>
    <col min="1" max="1" width="28.6640625" style="19" customWidth="1"/>
    <col min="2" max="7" width="12.83203125" style="19"/>
    <col min="8" max="8" width="12.83203125" style="113"/>
    <col min="9" max="16384" width="12.83203125" style="19"/>
  </cols>
  <sheetData>
    <row r="1" spans="1:9" x14ac:dyDescent="0.2">
      <c r="A1" s="21" t="s">
        <v>34</v>
      </c>
      <c r="C1" s="21" t="s">
        <v>87</v>
      </c>
      <c r="F1" s="21"/>
    </row>
    <row r="2" spans="1:9" x14ac:dyDescent="0.2">
      <c r="A2" s="21"/>
    </row>
    <row r="3" spans="1:9" x14ac:dyDescent="0.2">
      <c r="A3" s="15" t="s">
        <v>407</v>
      </c>
      <c r="B3" s="15"/>
      <c r="C3" s="15"/>
      <c r="D3" s="15"/>
      <c r="E3" s="15"/>
      <c r="F3" s="15"/>
    </row>
    <row r="4" spans="1:9" x14ac:dyDescent="0.2">
      <c r="A4" s="21"/>
    </row>
    <row r="5" spans="1:9" x14ac:dyDescent="0.2">
      <c r="A5" s="23" t="str">
        <f>Índex!B80</f>
        <v>Taula C6</v>
      </c>
      <c r="B5" s="23" t="str">
        <f>Índex!A8</f>
        <v>3r trimestre 2020</v>
      </c>
    </row>
    <row r="6" spans="1:9" ht="13.5" thickBot="1" x14ac:dyDescent="0.25">
      <c r="A6" s="44" t="str">
        <f>Índex!C80</f>
        <v>Posicionament comarcal en el context de l'àmbit territorial metropolità i Catalunya. Contractació registrada</v>
      </c>
      <c r="B6" s="40"/>
      <c r="C6" s="40"/>
      <c r="D6" s="40"/>
      <c r="E6" s="40"/>
      <c r="F6" s="40"/>
      <c r="H6" s="113" t="s">
        <v>46</v>
      </c>
    </row>
    <row r="7" spans="1:9" ht="12.75" customHeight="1" x14ac:dyDescent="0.2">
      <c r="A7" s="187" t="s">
        <v>2</v>
      </c>
      <c r="B7" s="177" t="s">
        <v>37</v>
      </c>
      <c r="C7" s="181" t="s">
        <v>301</v>
      </c>
      <c r="D7" s="181" t="s">
        <v>293</v>
      </c>
      <c r="E7" s="182" t="s">
        <v>39</v>
      </c>
      <c r="F7" s="182"/>
      <c r="H7" s="113" t="s">
        <v>42</v>
      </c>
    </row>
    <row r="8" spans="1:9" x14ac:dyDescent="0.2">
      <c r="A8" s="185"/>
      <c r="B8" s="178"/>
      <c r="C8" s="194"/>
      <c r="D8" s="194"/>
      <c r="E8" s="84" t="s">
        <v>37</v>
      </c>
      <c r="F8" s="84" t="s">
        <v>38</v>
      </c>
      <c r="H8" s="116" t="s">
        <v>43</v>
      </c>
    </row>
    <row r="9" spans="1:9" x14ac:dyDescent="0.2">
      <c r="A9" s="23" t="s">
        <v>35</v>
      </c>
      <c r="B9" s="176">
        <v>60119</v>
      </c>
      <c r="C9" s="93">
        <f>B9/$B$15*100</f>
        <v>16.701949148775391</v>
      </c>
      <c r="D9" s="93">
        <f>B9/$B$16*100</f>
        <v>9.936926245359551</v>
      </c>
      <c r="E9" s="92">
        <f>B9-H9</f>
        <v>-8692</v>
      </c>
      <c r="F9" s="93">
        <f t="shared" ref="F9:F16" si="0">E9/H9*100</f>
        <v>-12.631701326822748</v>
      </c>
      <c r="H9" s="122">
        <v>68811</v>
      </c>
      <c r="I9" s="31"/>
    </row>
    <row r="10" spans="1:9" x14ac:dyDescent="0.2">
      <c r="A10" s="19" t="s">
        <v>297</v>
      </c>
      <c r="B10" s="53">
        <v>182022</v>
      </c>
      <c r="C10" s="28">
        <f t="shared" ref="C10:C14" si="1">B10/$B$15*100</f>
        <v>50.568409121216163</v>
      </c>
      <c r="D10" s="28">
        <f t="shared" ref="D10:D15" si="2">B10/$B$16*100</f>
        <v>30.085982618354194</v>
      </c>
      <c r="E10" s="27">
        <f t="shared" ref="E10:E16" si="3">B10-H10</f>
        <v>-86504</v>
      </c>
      <c r="F10" s="28">
        <f t="shared" si="0"/>
        <v>-32.214385199198588</v>
      </c>
      <c r="H10" s="122">
        <v>268526</v>
      </c>
      <c r="I10" s="31"/>
    </row>
    <row r="11" spans="1:9" x14ac:dyDescent="0.2">
      <c r="A11" s="19" t="s">
        <v>294</v>
      </c>
      <c r="B11" s="27">
        <v>23235</v>
      </c>
      <c r="C11" s="28">
        <f t="shared" si="1"/>
        <v>6.4550273369782643</v>
      </c>
      <c r="D11" s="28">
        <f t="shared" si="2"/>
        <v>3.8404577805839937</v>
      </c>
      <c r="E11" s="27">
        <f t="shared" si="3"/>
        <v>1364</v>
      </c>
      <c r="F11" s="28">
        <f t="shared" si="0"/>
        <v>6.2365689726121349</v>
      </c>
      <c r="H11" s="122">
        <v>21871</v>
      </c>
      <c r="I11" s="31"/>
    </row>
    <row r="12" spans="1:9" x14ac:dyDescent="0.2">
      <c r="A12" s="19" t="s">
        <v>296</v>
      </c>
      <c r="B12" s="27">
        <v>63766</v>
      </c>
      <c r="C12" s="28">
        <f t="shared" si="1"/>
        <v>17.715139796417301</v>
      </c>
      <c r="D12" s="28">
        <f t="shared" si="2"/>
        <v>10.539730184494038</v>
      </c>
      <c r="E12" s="27">
        <f t="shared" si="3"/>
        <v>-5128</v>
      </c>
      <c r="F12" s="28">
        <f t="shared" si="0"/>
        <v>-7.4433187215142098</v>
      </c>
      <c r="H12" s="122">
        <v>68894</v>
      </c>
      <c r="I12" s="31"/>
    </row>
    <row r="13" spans="1:9" x14ac:dyDescent="0.2">
      <c r="A13" s="34" t="s">
        <v>295</v>
      </c>
      <c r="B13" s="35">
        <v>30810</v>
      </c>
      <c r="C13" s="36">
        <f t="shared" si="1"/>
        <v>8.5594745966128816</v>
      </c>
      <c r="D13" s="36">
        <f t="shared" si="2"/>
        <v>5.0925114792249992</v>
      </c>
      <c r="E13" s="35">
        <f t="shared" si="3"/>
        <v>-3219</v>
      </c>
      <c r="F13" s="36">
        <f t="shared" si="0"/>
        <v>-9.4595785947280255</v>
      </c>
      <c r="H13" s="122">
        <v>34029</v>
      </c>
      <c r="I13" s="31"/>
    </row>
    <row r="14" spans="1:9" ht="13.5" x14ac:dyDescent="0.25">
      <c r="A14" s="29" t="s">
        <v>363</v>
      </c>
      <c r="B14" s="27">
        <v>251370</v>
      </c>
      <c r="C14" s="28">
        <f t="shared" si="1"/>
        <v>69.834311241498867</v>
      </c>
      <c r="D14" s="28">
        <f>B14/$B$16*100</f>
        <v>41.548348280843491</v>
      </c>
      <c r="E14" s="27">
        <f>B14-H14</f>
        <v>-93533</v>
      </c>
      <c r="F14" s="28">
        <f>E14/H14*100</f>
        <v>-27.118639153617103</v>
      </c>
      <c r="H14" s="122">
        <v>344903</v>
      </c>
      <c r="I14" s="31"/>
    </row>
    <row r="15" spans="1:9" x14ac:dyDescent="0.2">
      <c r="A15" s="19" t="s">
        <v>299</v>
      </c>
      <c r="B15" s="27">
        <f>B9+B10+B11+B12+B13</f>
        <v>359952</v>
      </c>
      <c r="C15" s="28">
        <f>SUM(C9:C13)</f>
        <v>100.00000000000001</v>
      </c>
      <c r="D15" s="28">
        <f t="shared" si="2"/>
        <v>59.495608308016777</v>
      </c>
      <c r="E15" s="27">
        <f t="shared" si="3"/>
        <v>-102179</v>
      </c>
      <c r="F15" s="28">
        <f t="shared" si="0"/>
        <v>-22.11039726830704</v>
      </c>
      <c r="H15" s="122">
        <v>462131</v>
      </c>
      <c r="I15" s="31"/>
    </row>
    <row r="16" spans="1:9" x14ac:dyDescent="0.2">
      <c r="A16" s="34" t="s">
        <v>36</v>
      </c>
      <c r="B16" s="35">
        <v>605006</v>
      </c>
      <c r="C16" s="36" t="s">
        <v>244</v>
      </c>
      <c r="D16" s="36">
        <v>100</v>
      </c>
      <c r="E16" s="35">
        <f t="shared" si="3"/>
        <v>-67607</v>
      </c>
      <c r="F16" s="36">
        <f t="shared" si="0"/>
        <v>-10.051396568308968</v>
      </c>
      <c r="H16" s="122">
        <v>672613</v>
      </c>
      <c r="I16" s="31"/>
    </row>
    <row r="17" spans="1:8" x14ac:dyDescent="0.2">
      <c r="A17" s="43" t="s">
        <v>359</v>
      </c>
      <c r="B17" s="31"/>
      <c r="C17" s="58"/>
      <c r="D17" s="58"/>
      <c r="E17" s="31"/>
      <c r="F17" s="58"/>
    </row>
    <row r="18" spans="1:8" x14ac:dyDescent="0.2">
      <c r="D18" s="58"/>
    </row>
    <row r="19" spans="1:8" x14ac:dyDescent="0.2">
      <c r="B19" s="31"/>
      <c r="C19" s="31"/>
      <c r="D19" s="31"/>
      <c r="E19" s="31"/>
      <c r="F19" s="31"/>
      <c r="G19" s="31"/>
      <c r="H19" s="122"/>
    </row>
    <row r="21" spans="1:8" x14ac:dyDescent="0.2">
      <c r="C21" s="58"/>
    </row>
  </sheetData>
  <mergeCells count="5">
    <mergeCell ref="D7:D8"/>
    <mergeCell ref="B7:B8"/>
    <mergeCell ref="A7:A8"/>
    <mergeCell ref="E7:F7"/>
    <mergeCell ref="C7:C8"/>
  </mergeCells>
  <phoneticPr fontId="2" type="noConversion"/>
  <conditionalFormatting sqref="C9:C13">
    <cfRule type="colorScale" priority="2">
      <colorScale>
        <cfvo type="min"/>
        <cfvo type="max"/>
        <color rgb="FFFFEF9C"/>
        <color rgb="FF63BE7B"/>
      </colorScale>
    </cfRule>
  </conditionalFormatting>
  <conditionalFormatting sqref="F9:F16">
    <cfRule type="dataBar" priority="1">
      <dataBar>
        <cfvo type="min"/>
        <cfvo type="max"/>
        <color rgb="FF63C384"/>
      </dataBar>
      <extLst>
        <ext xmlns:x14="http://schemas.microsoft.com/office/spreadsheetml/2009/9/main" uri="{B025F937-C7B1-47D3-B67F-A62EFF666E3E}">
          <x14:id>{1F8955B9-FB5B-4D5A-B8CB-E1C360710080}</x14:id>
        </ext>
      </extLst>
    </cfRule>
  </conditionalFormatting>
  <hyperlinks>
    <hyperlink ref="A1" location="Índex!A1" display="TORNAR A L'ÍNDEX" xr:uid="{00000000-0004-0000-2D00-000000000000}"/>
    <hyperlink ref="C1" location="GràficC5!A1" display="TAULA ANTERIOR" xr:uid="{00000000-0004-0000-2D00-000001000000}"/>
  </hyperlinks>
  <pageMargins left="0.75" right="0.75" top="1" bottom="1" header="0" footer="0"/>
  <pageSetup paperSize="9" scale="94"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dataBar" id="{1F8955B9-FB5B-4D5A-B8CB-E1C360710080}">
            <x14:dataBar minLength="0" maxLength="100">
              <x14:cfvo type="autoMin"/>
              <x14:cfvo type="autoMax"/>
              <x14:negativeFillColor rgb="FFC00000"/>
              <x14:axisColor theme="0"/>
            </x14:dataBar>
          </x14:cfRule>
          <xm:sqref>F9:F16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J37"/>
  <sheetViews>
    <sheetView zoomScaleNormal="100" workbookViewId="0">
      <selection activeCell="A3" sqref="A3:G3"/>
    </sheetView>
  </sheetViews>
  <sheetFormatPr baseColWidth="10" defaultColWidth="12.83203125" defaultRowHeight="12.75" x14ac:dyDescent="0.2"/>
  <cols>
    <col min="1" max="1" width="28.6640625" style="19" customWidth="1"/>
    <col min="2" max="16384" width="12.83203125" style="19"/>
  </cols>
  <sheetData>
    <row r="1" spans="1:10" x14ac:dyDescent="0.2">
      <c r="A1" s="21" t="s">
        <v>34</v>
      </c>
      <c r="C1" s="21" t="s">
        <v>87</v>
      </c>
      <c r="E1" s="21" t="s">
        <v>47</v>
      </c>
    </row>
    <row r="2" spans="1:10" x14ac:dyDescent="0.2">
      <c r="A2" s="21"/>
    </row>
    <row r="3" spans="1:10" x14ac:dyDescent="0.2">
      <c r="A3" s="15" t="s">
        <v>436</v>
      </c>
      <c r="B3" s="16"/>
      <c r="C3" s="16"/>
      <c r="D3" s="16"/>
      <c r="E3" s="16"/>
      <c r="F3" s="16"/>
      <c r="G3" s="15"/>
    </row>
    <row r="4" spans="1:10" x14ac:dyDescent="0.2">
      <c r="A4" s="21"/>
    </row>
    <row r="5" spans="1:10" x14ac:dyDescent="0.2">
      <c r="A5" s="23" t="s">
        <v>175</v>
      </c>
      <c r="B5" s="23" t="s">
        <v>408</v>
      </c>
    </row>
    <row r="6" spans="1:10" ht="13.5" thickBot="1" x14ac:dyDescent="0.25">
      <c r="A6" s="44" t="s">
        <v>48</v>
      </c>
      <c r="B6" s="40"/>
      <c r="C6" s="40"/>
      <c r="D6" s="40"/>
      <c r="E6" s="40"/>
      <c r="F6" s="40"/>
      <c r="G6" s="40"/>
      <c r="I6" s="24"/>
    </row>
    <row r="7" spans="1:10" ht="12.75" customHeight="1" x14ac:dyDescent="0.2">
      <c r="A7" s="187" t="s">
        <v>98</v>
      </c>
      <c r="B7" s="177" t="s">
        <v>37</v>
      </c>
      <c r="C7" s="177" t="s">
        <v>99</v>
      </c>
      <c r="D7" s="182" t="s">
        <v>39</v>
      </c>
      <c r="E7" s="182"/>
      <c r="F7" s="182" t="s">
        <v>40</v>
      </c>
      <c r="G7" s="182"/>
    </row>
    <row r="8" spans="1:10" x14ac:dyDescent="0.2">
      <c r="A8" s="185"/>
      <c r="B8" s="178"/>
      <c r="C8" s="178"/>
      <c r="D8" s="25" t="s">
        <v>37</v>
      </c>
      <c r="E8" s="25" t="s">
        <v>38</v>
      </c>
      <c r="F8" s="25" t="s">
        <v>37</v>
      </c>
      <c r="G8" s="25" t="s">
        <v>38</v>
      </c>
      <c r="I8" s="46"/>
      <c r="J8" s="46"/>
    </row>
    <row r="9" spans="1:10" x14ac:dyDescent="0.2">
      <c r="A9" s="19" t="s">
        <v>90</v>
      </c>
      <c r="B9" s="27">
        <v>14160</v>
      </c>
      <c r="C9" s="28">
        <v>68.972235752557225</v>
      </c>
      <c r="D9" s="27">
        <v>97</v>
      </c>
      <c r="E9" s="28">
        <v>0.68975325321766334</v>
      </c>
      <c r="F9" s="27">
        <v>-1375</v>
      </c>
      <c r="G9" s="28">
        <v>-8.850981654328935</v>
      </c>
      <c r="I9" s="31"/>
      <c r="J9" s="31"/>
    </row>
    <row r="10" spans="1:10" x14ac:dyDescent="0.2">
      <c r="A10" s="19" t="s">
        <v>91</v>
      </c>
      <c r="B10" s="27">
        <v>2556</v>
      </c>
      <c r="C10" s="28">
        <v>12.450073063809059</v>
      </c>
      <c r="D10" s="27">
        <v>-26</v>
      </c>
      <c r="E10" s="28">
        <v>-1.0069713400464757</v>
      </c>
      <c r="F10" s="27">
        <v>-86</v>
      </c>
      <c r="G10" s="28">
        <v>-3.2551097653292964</v>
      </c>
      <c r="I10" s="31"/>
      <c r="J10" s="31"/>
    </row>
    <row r="11" spans="1:10" x14ac:dyDescent="0.2">
      <c r="A11" s="19" t="s">
        <v>92</v>
      </c>
      <c r="B11" s="27">
        <v>2098</v>
      </c>
      <c r="C11" s="28">
        <v>10.219191427179737</v>
      </c>
      <c r="D11" s="27">
        <v>24</v>
      </c>
      <c r="E11" s="28">
        <v>1.1571841851494697</v>
      </c>
      <c r="F11" s="27">
        <v>-46</v>
      </c>
      <c r="G11" s="28">
        <v>-2.1455223880597014</v>
      </c>
      <c r="I11" s="31"/>
      <c r="J11" s="31"/>
    </row>
    <row r="12" spans="1:10" x14ac:dyDescent="0.2">
      <c r="A12" s="19" t="s">
        <v>93</v>
      </c>
      <c r="B12" s="27">
        <v>291</v>
      </c>
      <c r="C12" s="28">
        <v>1.4174378957622991</v>
      </c>
      <c r="D12" s="27">
        <v>-2</v>
      </c>
      <c r="E12" s="28">
        <v>-0.68259385665529015</v>
      </c>
      <c r="F12" s="27">
        <v>24</v>
      </c>
      <c r="G12" s="28">
        <v>8.9887640449438209</v>
      </c>
      <c r="I12" s="31"/>
      <c r="J12" s="31"/>
    </row>
    <row r="13" spans="1:10" x14ac:dyDescent="0.2">
      <c r="A13" s="19" t="s">
        <v>94</v>
      </c>
      <c r="B13" s="27">
        <v>585</v>
      </c>
      <c r="C13" s="28">
        <v>2.8494885533365806</v>
      </c>
      <c r="D13" s="27">
        <v>3</v>
      </c>
      <c r="E13" s="28">
        <v>0.51546391752577314</v>
      </c>
      <c r="F13" s="27">
        <v>-33</v>
      </c>
      <c r="G13" s="28">
        <v>-5.3398058252427179</v>
      </c>
      <c r="I13" s="31"/>
      <c r="J13" s="31"/>
    </row>
    <row r="14" spans="1:10" x14ac:dyDescent="0.2">
      <c r="A14" s="19" t="s">
        <v>95</v>
      </c>
      <c r="B14" s="27">
        <v>444</v>
      </c>
      <c r="C14" s="28">
        <v>2.1626887481734047</v>
      </c>
      <c r="D14" s="27">
        <v>15</v>
      </c>
      <c r="E14" s="28">
        <v>3.4965034965034967</v>
      </c>
      <c r="F14" s="27">
        <v>4</v>
      </c>
      <c r="G14" s="28">
        <v>0.90909090909090906</v>
      </c>
      <c r="I14" s="31"/>
      <c r="J14" s="31"/>
    </row>
    <row r="15" spans="1:10" x14ac:dyDescent="0.2">
      <c r="A15" s="19" t="s">
        <v>96</v>
      </c>
      <c r="B15" s="27">
        <v>267</v>
      </c>
      <c r="C15" s="28">
        <v>1.3005358012664394</v>
      </c>
      <c r="D15" s="27">
        <v>8</v>
      </c>
      <c r="E15" s="28">
        <v>3.0888030888030888</v>
      </c>
      <c r="F15" s="27">
        <v>2</v>
      </c>
      <c r="G15" s="28">
        <v>0.75471698113207553</v>
      </c>
      <c r="I15" s="31"/>
      <c r="J15" s="31"/>
    </row>
    <row r="16" spans="1:10" x14ac:dyDescent="0.2">
      <c r="A16" s="19" t="s">
        <v>97</v>
      </c>
      <c r="B16" s="27">
        <v>87</v>
      </c>
      <c r="C16" s="28">
        <v>0.42377009254749148</v>
      </c>
      <c r="D16" s="27">
        <v>7</v>
      </c>
      <c r="E16" s="28">
        <v>8.75</v>
      </c>
      <c r="F16" s="27">
        <v>-3</v>
      </c>
      <c r="G16" s="28">
        <v>-3.3333333333333335</v>
      </c>
      <c r="I16" s="31"/>
      <c r="J16" s="31"/>
    </row>
    <row r="17" spans="1:10" x14ac:dyDescent="0.2">
      <c r="A17" s="19" t="s">
        <v>171</v>
      </c>
      <c r="B17" s="27">
        <v>42</v>
      </c>
      <c r="C17" s="28">
        <v>0.20457866536775451</v>
      </c>
      <c r="D17" s="27">
        <v>4</v>
      </c>
      <c r="E17" s="28">
        <v>10.526315789473683</v>
      </c>
      <c r="F17" s="27">
        <v>-1</v>
      </c>
      <c r="G17" s="28">
        <v>-2.3255813953488373</v>
      </c>
      <c r="I17" s="31"/>
      <c r="J17" s="31"/>
    </row>
    <row r="18" spans="1:10" x14ac:dyDescent="0.2">
      <c r="A18" s="184" t="s">
        <v>100</v>
      </c>
      <c r="B18" s="186" t="s">
        <v>37</v>
      </c>
      <c r="C18" s="186" t="s">
        <v>99</v>
      </c>
      <c r="D18" s="183" t="s">
        <v>39</v>
      </c>
      <c r="E18" s="183"/>
      <c r="F18" s="183" t="s">
        <v>40</v>
      </c>
      <c r="G18" s="183"/>
      <c r="I18" s="31"/>
      <c r="J18" s="31"/>
    </row>
    <row r="19" spans="1:10" x14ac:dyDescent="0.2">
      <c r="A19" s="185"/>
      <c r="B19" s="178"/>
      <c r="C19" s="178"/>
      <c r="D19" s="25" t="s">
        <v>37</v>
      </c>
      <c r="E19" s="25" t="s">
        <v>38</v>
      </c>
      <c r="F19" s="25" t="s">
        <v>37</v>
      </c>
      <c r="G19" s="25" t="s">
        <v>38</v>
      </c>
      <c r="I19" s="31"/>
      <c r="J19" s="31"/>
    </row>
    <row r="20" spans="1:10" x14ac:dyDescent="0.2">
      <c r="A20" s="19" t="s">
        <v>90</v>
      </c>
      <c r="B20" s="27">
        <v>29842</v>
      </c>
      <c r="C20" s="28">
        <v>11.023563874390033</v>
      </c>
      <c r="D20" s="27">
        <v>285</v>
      </c>
      <c r="E20" s="28">
        <v>0.96423858984335353</v>
      </c>
      <c r="F20" s="27">
        <v>-1737</v>
      </c>
      <c r="G20" s="28">
        <v>-5.500490832515279</v>
      </c>
      <c r="I20" s="31"/>
      <c r="J20" s="31"/>
    </row>
    <row r="21" spans="1:10" x14ac:dyDescent="0.2">
      <c r="A21" s="19" t="s">
        <v>91</v>
      </c>
      <c r="B21" s="27">
        <v>19396</v>
      </c>
      <c r="C21" s="28">
        <v>7.1648363014432368</v>
      </c>
      <c r="D21" s="27">
        <v>-229</v>
      </c>
      <c r="E21" s="28">
        <v>-1.1668789808917197</v>
      </c>
      <c r="F21" s="27">
        <v>-660</v>
      </c>
      <c r="G21" s="28">
        <v>-3.2907857997606706</v>
      </c>
      <c r="I21" s="31"/>
      <c r="J21" s="31"/>
    </row>
    <row r="22" spans="1:10" x14ac:dyDescent="0.2">
      <c r="A22" s="19" t="s">
        <v>92</v>
      </c>
      <c r="B22" s="27">
        <v>33514</v>
      </c>
      <c r="C22" s="28">
        <v>12.379991947131812</v>
      </c>
      <c r="D22" s="27">
        <v>312</v>
      </c>
      <c r="E22" s="28">
        <v>0.93970242756460465</v>
      </c>
      <c r="F22" s="27">
        <v>-851</v>
      </c>
      <c r="G22" s="28">
        <v>-2.4763567583296959</v>
      </c>
      <c r="I22" s="31"/>
      <c r="J22" s="31"/>
    </row>
    <row r="23" spans="1:10" x14ac:dyDescent="0.2">
      <c r="A23" s="19" t="s">
        <v>93</v>
      </c>
      <c r="B23" s="27">
        <v>8094</v>
      </c>
      <c r="C23" s="28">
        <v>2.989904362955329</v>
      </c>
      <c r="D23" s="27">
        <v>-42</v>
      </c>
      <c r="E23" s="28">
        <v>-0.51622418879056042</v>
      </c>
      <c r="F23" s="27">
        <v>639</v>
      </c>
      <c r="G23" s="28">
        <v>8.5714285714285712</v>
      </c>
      <c r="I23" s="31"/>
      <c r="J23" s="31"/>
    </row>
    <row r="24" spans="1:10" x14ac:dyDescent="0.2">
      <c r="A24" s="19" t="s">
        <v>94</v>
      </c>
      <c r="B24" s="27">
        <v>22932</v>
      </c>
      <c r="C24" s="28">
        <v>8.4710262974168025</v>
      </c>
      <c r="D24" s="27">
        <v>128</v>
      </c>
      <c r="E24" s="28">
        <v>0.5613050342045256</v>
      </c>
      <c r="F24" s="27">
        <v>-1346</v>
      </c>
      <c r="G24" s="28">
        <v>-5.5441140126863822</v>
      </c>
      <c r="I24" s="31"/>
      <c r="J24" s="31"/>
    </row>
    <row r="25" spans="1:10" x14ac:dyDescent="0.2">
      <c r="A25" s="19" t="s">
        <v>95</v>
      </c>
      <c r="B25" s="27">
        <v>30946</v>
      </c>
      <c r="C25" s="28">
        <v>11.431378850508477</v>
      </c>
      <c r="D25" s="27">
        <v>1022</v>
      </c>
      <c r="E25" s="28">
        <v>3.4153188076460368</v>
      </c>
      <c r="F25" s="27">
        <v>426</v>
      </c>
      <c r="G25" s="28">
        <v>1.3958060288335519</v>
      </c>
      <c r="I25" s="31"/>
      <c r="J25" s="31"/>
    </row>
    <row r="26" spans="1:10" x14ac:dyDescent="0.2">
      <c r="A26" s="19" t="s">
        <v>96</v>
      </c>
      <c r="B26" s="27">
        <v>41085</v>
      </c>
      <c r="C26" s="28">
        <v>15.176701353103494</v>
      </c>
      <c r="D26" s="27">
        <v>1136</v>
      </c>
      <c r="E26" s="28">
        <v>2.843625622668903</v>
      </c>
      <c r="F26" s="27">
        <v>1533</v>
      </c>
      <c r="G26" s="28">
        <v>3.8759101941747574</v>
      </c>
      <c r="I26" s="31"/>
      <c r="J26" s="31"/>
    </row>
    <row r="27" spans="1:10" x14ac:dyDescent="0.2">
      <c r="A27" s="19" t="s">
        <v>97</v>
      </c>
      <c r="B27" s="27">
        <v>29905</v>
      </c>
      <c r="C27" s="28">
        <v>11.04683592465766</v>
      </c>
      <c r="D27" s="27">
        <v>2322</v>
      </c>
      <c r="E27" s="28">
        <v>8.4182286190769666</v>
      </c>
      <c r="F27" s="27">
        <v>-778</v>
      </c>
      <c r="G27" s="28">
        <v>-2.5356060359156536</v>
      </c>
      <c r="I27" s="31"/>
      <c r="J27" s="31"/>
    </row>
    <row r="28" spans="1:10" ht="13.5" thickBot="1" x14ac:dyDescent="0.25">
      <c r="A28" s="40" t="s">
        <v>171</v>
      </c>
      <c r="B28" s="41">
        <v>54997</v>
      </c>
      <c r="C28" s="42">
        <v>20.31576108839316</v>
      </c>
      <c r="D28" s="41">
        <v>9287</v>
      </c>
      <c r="E28" s="42">
        <v>20.317217239116168</v>
      </c>
      <c r="F28" s="41">
        <v>5328</v>
      </c>
      <c r="G28" s="42">
        <v>10.727012824900843</v>
      </c>
      <c r="I28" s="31"/>
      <c r="J28" s="31"/>
    </row>
    <row r="29" spans="1:10" x14ac:dyDescent="0.2">
      <c r="A29" s="43" t="s">
        <v>364</v>
      </c>
      <c r="B29" s="31"/>
      <c r="C29" s="58"/>
      <c r="D29" s="31"/>
      <c r="E29" s="58"/>
    </row>
    <row r="31" spans="1:10" x14ac:dyDescent="0.2">
      <c r="A31" s="31"/>
      <c r="B31" s="31"/>
      <c r="C31" s="31"/>
      <c r="D31" s="31"/>
      <c r="E31" s="31"/>
      <c r="F31" s="31"/>
      <c r="G31" s="31"/>
      <c r="H31" s="31"/>
      <c r="I31" s="31"/>
      <c r="J31" s="31"/>
    </row>
    <row r="32" spans="1:10" x14ac:dyDescent="0.2">
      <c r="B32" s="31"/>
      <c r="C32" s="31"/>
      <c r="I32" s="31"/>
      <c r="J32" s="31"/>
    </row>
    <row r="37" spans="4:4" x14ac:dyDescent="0.2">
      <c r="D37" s="31"/>
    </row>
  </sheetData>
  <mergeCells count="10">
    <mergeCell ref="B7:B8"/>
    <mergeCell ref="A7:A8"/>
    <mergeCell ref="D7:E7"/>
    <mergeCell ref="F7:G7"/>
    <mergeCell ref="C7:C8"/>
    <mergeCell ref="F18:G18"/>
    <mergeCell ref="A18:A19"/>
    <mergeCell ref="B18:B19"/>
    <mergeCell ref="C18:C19"/>
    <mergeCell ref="D18:E18"/>
  </mergeCells>
  <phoneticPr fontId="2" type="noConversion"/>
  <conditionalFormatting sqref="E9:E17 G9:G17 E20:E28 G20:G28">
    <cfRule type="colorScale" priority="2">
      <colorScale>
        <cfvo type="min"/>
        <cfvo type="percentile" val="50"/>
        <cfvo type="max"/>
        <color rgb="FFFF0000"/>
        <color rgb="FFFFFFCC"/>
        <color rgb="FF63BE7B"/>
      </colorScale>
    </cfRule>
  </conditionalFormatting>
  <conditionalFormatting sqref="C9:C17 C20:C28">
    <cfRule type="dataBar" priority="1">
      <dataBar>
        <cfvo type="min"/>
        <cfvo type="max"/>
        <color rgb="FF638EC6"/>
      </dataBar>
      <extLst>
        <ext xmlns:x14="http://schemas.microsoft.com/office/spreadsheetml/2009/9/main" uri="{B025F937-C7B1-47D3-B67F-A62EFF666E3E}">
          <x14:id>{CD82CCCE-11FE-4D10-8EA5-844C0A396E33}</x14:id>
        </ext>
      </extLst>
    </cfRule>
  </conditionalFormatting>
  <hyperlinks>
    <hyperlink ref="A1" location="Índex!A1" display="TORNAR A L'ÍNDEX" xr:uid="{00000000-0004-0000-0400-000000000000}"/>
    <hyperlink ref="C1" location="TaulaE3!A1" display="TAULA ANTERIOR" xr:uid="{00000000-0004-0000-0400-000001000000}"/>
    <hyperlink ref="E1" location="TaulaE5!A1" display="TAULA SEGÜENT" xr:uid="{00000000-0004-0000-0400-000002000000}"/>
  </hyperlinks>
  <pageMargins left="0.75" right="0.75" top="1" bottom="1" header="0" footer="0"/>
  <pageSetup paperSize="9" scale="94" orientation="portrait" verticalDpi="0" r:id="rId1"/>
  <headerFooter alignWithMargins="0"/>
  <extLst>
    <ext xmlns:x14="http://schemas.microsoft.com/office/spreadsheetml/2009/9/main" uri="{78C0D931-6437-407d-A8EE-F0AAD7539E65}">
      <x14:conditionalFormattings>
        <x14:conditionalFormatting xmlns:xm="http://schemas.microsoft.com/office/excel/2006/main">
          <x14:cfRule type="dataBar" id="{CD82CCCE-11FE-4D10-8EA5-844C0A396E33}">
            <x14:dataBar minLength="0" maxLength="100" negativeBarColorSameAsPositive="1" axisPosition="none">
              <x14:cfvo type="min"/>
              <x14:cfvo type="max"/>
            </x14:dataBar>
          </x14:cfRule>
          <xm:sqref>C9:C17 C20:C28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S54"/>
  <sheetViews>
    <sheetView zoomScaleNormal="100" workbookViewId="0">
      <selection activeCell="A3" sqref="A3"/>
    </sheetView>
  </sheetViews>
  <sheetFormatPr baseColWidth="10" defaultColWidth="10.83203125" defaultRowHeight="12.75" x14ac:dyDescent="0.2"/>
  <cols>
    <col min="1" max="1" width="27.83203125" style="19" customWidth="1"/>
    <col min="2" max="2" width="10.83203125" style="19" customWidth="1"/>
    <col min="3" max="16384" width="10.83203125" style="19"/>
  </cols>
  <sheetData>
    <row r="1" spans="1:19" x14ac:dyDescent="0.2">
      <c r="A1" s="21" t="s">
        <v>34</v>
      </c>
      <c r="C1" s="21" t="s">
        <v>87</v>
      </c>
      <c r="E1" s="21" t="s">
        <v>47</v>
      </c>
    </row>
    <row r="2" spans="1:19" x14ac:dyDescent="0.2">
      <c r="A2" s="21"/>
    </row>
    <row r="3" spans="1:19" x14ac:dyDescent="0.2">
      <c r="A3" s="15" t="s">
        <v>437</v>
      </c>
      <c r="B3" s="16"/>
      <c r="C3" s="16"/>
      <c r="D3" s="16"/>
      <c r="E3" s="16"/>
      <c r="F3" s="16"/>
      <c r="G3" s="15"/>
      <c r="H3" s="15"/>
      <c r="I3" s="16"/>
      <c r="J3" s="16"/>
      <c r="K3" s="16"/>
      <c r="L3" s="16"/>
      <c r="M3" s="16"/>
      <c r="N3" s="15"/>
      <c r="O3" s="15"/>
      <c r="P3" s="16"/>
      <c r="Q3" s="16"/>
    </row>
    <row r="4" spans="1:19" x14ac:dyDescent="0.2">
      <c r="A4" s="21"/>
    </row>
    <row r="5" spans="1:19" x14ac:dyDescent="0.2">
      <c r="A5" s="23" t="s">
        <v>176</v>
      </c>
      <c r="B5" s="23" t="s">
        <v>408</v>
      </c>
    </row>
    <row r="6" spans="1:19" ht="13.5" thickBot="1" x14ac:dyDescent="0.25">
      <c r="A6" s="44" t="s">
        <v>23</v>
      </c>
      <c r="B6" s="40"/>
      <c r="C6" s="40"/>
      <c r="D6" s="40"/>
      <c r="E6" s="40"/>
      <c r="F6" s="40"/>
      <c r="G6" s="40"/>
      <c r="H6" s="40"/>
      <c r="I6" s="40"/>
      <c r="J6" s="40"/>
      <c r="K6" s="40"/>
      <c r="L6" s="40"/>
      <c r="M6" s="40"/>
      <c r="N6" s="40"/>
      <c r="O6" s="40"/>
      <c r="P6" s="40"/>
      <c r="Q6" s="40"/>
    </row>
    <row r="7" spans="1:19" s="59" customFormat="1" ht="25.5" customHeight="1" x14ac:dyDescent="0.2">
      <c r="A7" s="179"/>
      <c r="B7" s="188" t="s">
        <v>79</v>
      </c>
      <c r="C7" s="188"/>
      <c r="D7" s="188" t="s">
        <v>80</v>
      </c>
      <c r="E7" s="188"/>
      <c r="F7" s="188" t="s">
        <v>81</v>
      </c>
      <c r="G7" s="188"/>
      <c r="H7" s="188" t="s">
        <v>82</v>
      </c>
      <c r="I7" s="188"/>
      <c r="J7" s="188" t="s">
        <v>83</v>
      </c>
      <c r="K7" s="188"/>
      <c r="L7" s="188" t="s">
        <v>84</v>
      </c>
      <c r="M7" s="188"/>
      <c r="N7" s="188" t="s">
        <v>85</v>
      </c>
      <c r="O7" s="188"/>
      <c r="P7" s="188" t="s">
        <v>86</v>
      </c>
      <c r="Q7" s="188"/>
    </row>
    <row r="8" spans="1:19" x14ac:dyDescent="0.2">
      <c r="A8" s="180"/>
      <c r="B8" s="25" t="s">
        <v>37</v>
      </c>
      <c r="C8" s="25" t="s">
        <v>38</v>
      </c>
      <c r="D8" s="25" t="s">
        <v>37</v>
      </c>
      <c r="E8" s="25" t="s">
        <v>38</v>
      </c>
      <c r="F8" s="25" t="s">
        <v>37</v>
      </c>
      <c r="G8" s="25" t="s">
        <v>38</v>
      </c>
      <c r="H8" s="25" t="s">
        <v>37</v>
      </c>
      <c r="I8" s="25" t="s">
        <v>38</v>
      </c>
      <c r="J8" s="25"/>
      <c r="K8" s="25" t="s">
        <v>38</v>
      </c>
      <c r="L8" s="25" t="s">
        <v>37</v>
      </c>
      <c r="M8" s="25" t="s">
        <v>38</v>
      </c>
      <c r="N8" s="25" t="s">
        <v>37</v>
      </c>
      <c r="O8" s="25" t="s">
        <v>38</v>
      </c>
      <c r="P8" s="25" t="s">
        <v>37</v>
      </c>
      <c r="Q8" s="25" t="s">
        <v>38</v>
      </c>
    </row>
    <row r="9" spans="1:19" x14ac:dyDescent="0.2">
      <c r="A9" s="19" t="s">
        <v>49</v>
      </c>
      <c r="B9" s="27">
        <v>2</v>
      </c>
      <c r="C9" s="28">
        <v>2.9520295202952032E-2</v>
      </c>
      <c r="D9" s="27">
        <v>2932</v>
      </c>
      <c r="E9" s="28">
        <v>43.276752767527675</v>
      </c>
      <c r="F9" s="27">
        <v>524</v>
      </c>
      <c r="G9" s="28">
        <v>7.7343173431734318</v>
      </c>
      <c r="H9" s="27">
        <v>1210</v>
      </c>
      <c r="I9" s="28">
        <v>17.859778597785976</v>
      </c>
      <c r="J9" s="27">
        <v>884</v>
      </c>
      <c r="K9" s="28">
        <v>13.047970479704796</v>
      </c>
      <c r="L9" s="27">
        <v>916</v>
      </c>
      <c r="M9" s="28">
        <v>13.520295202952029</v>
      </c>
      <c r="N9" s="27">
        <v>227</v>
      </c>
      <c r="O9" s="28">
        <v>3.3505535055350553</v>
      </c>
      <c r="P9" s="27">
        <v>80</v>
      </c>
      <c r="Q9" s="28">
        <v>1.1808118081180812</v>
      </c>
      <c r="S9" s="60"/>
    </row>
    <row r="10" spans="1:19" x14ac:dyDescent="0.2">
      <c r="A10" s="19" t="s">
        <v>50</v>
      </c>
      <c r="B10" s="27">
        <v>3</v>
      </c>
      <c r="C10" s="28">
        <v>0.48622366288492713</v>
      </c>
      <c r="D10" s="27">
        <v>90</v>
      </c>
      <c r="E10" s="28">
        <v>14.58670988654781</v>
      </c>
      <c r="F10" s="27">
        <v>78</v>
      </c>
      <c r="G10" s="28">
        <v>12.641815235008103</v>
      </c>
      <c r="H10" s="27">
        <v>113</v>
      </c>
      <c r="I10" s="28">
        <v>18.314424635332252</v>
      </c>
      <c r="J10" s="27">
        <v>4</v>
      </c>
      <c r="K10" s="28">
        <v>0.64829821717990277</v>
      </c>
      <c r="L10" s="27">
        <v>122</v>
      </c>
      <c r="M10" s="28">
        <v>19.773095623987032</v>
      </c>
      <c r="N10" s="27">
        <v>175</v>
      </c>
      <c r="O10" s="28">
        <v>28.363047001620746</v>
      </c>
      <c r="P10" s="27">
        <v>32</v>
      </c>
      <c r="Q10" s="28">
        <v>5.1863857374392222</v>
      </c>
      <c r="S10" s="60"/>
    </row>
    <row r="11" spans="1:19" x14ac:dyDescent="0.2">
      <c r="A11" s="19" t="s">
        <v>51</v>
      </c>
      <c r="B11" s="27">
        <v>1</v>
      </c>
      <c r="C11" s="28">
        <v>8.7588683542086359E-3</v>
      </c>
      <c r="D11" s="27">
        <v>879</v>
      </c>
      <c r="E11" s="28">
        <v>7.699045283349391</v>
      </c>
      <c r="F11" s="27">
        <v>663</v>
      </c>
      <c r="G11" s="28">
        <v>5.8071297188403257</v>
      </c>
      <c r="H11" s="27">
        <v>3051</v>
      </c>
      <c r="I11" s="28">
        <v>26.72330734869055</v>
      </c>
      <c r="J11" s="27">
        <v>342</v>
      </c>
      <c r="K11" s="28">
        <v>2.9955329771393533</v>
      </c>
      <c r="L11" s="27">
        <v>4276</v>
      </c>
      <c r="M11" s="28">
        <v>37.452921082596127</v>
      </c>
      <c r="N11" s="27">
        <v>1280</v>
      </c>
      <c r="O11" s="28">
        <v>11.211351493387054</v>
      </c>
      <c r="P11" s="27">
        <v>925</v>
      </c>
      <c r="Q11" s="28">
        <v>8.1019532276429889</v>
      </c>
      <c r="S11" s="60"/>
    </row>
    <row r="12" spans="1:19" x14ac:dyDescent="0.2">
      <c r="A12" s="30" t="s">
        <v>52</v>
      </c>
      <c r="B12" s="27">
        <v>0</v>
      </c>
      <c r="C12" s="28">
        <v>0</v>
      </c>
      <c r="D12" s="27">
        <v>242</v>
      </c>
      <c r="E12" s="28">
        <v>26.769911504424783</v>
      </c>
      <c r="F12" s="27">
        <v>27</v>
      </c>
      <c r="G12" s="61">
        <v>2.9867256637168142</v>
      </c>
      <c r="H12" s="27">
        <v>334</v>
      </c>
      <c r="I12" s="61">
        <v>36.946902654867259</v>
      </c>
      <c r="J12" s="27">
        <v>28</v>
      </c>
      <c r="K12" s="61">
        <v>3.0973451327433628</v>
      </c>
      <c r="L12" s="27">
        <v>142</v>
      </c>
      <c r="M12" s="61">
        <v>15.707964601769911</v>
      </c>
      <c r="N12" s="27">
        <v>24</v>
      </c>
      <c r="O12" s="61">
        <v>2.6548672566371683</v>
      </c>
      <c r="P12" s="27">
        <v>107</v>
      </c>
      <c r="Q12" s="61">
        <v>11.836283185840708</v>
      </c>
    </row>
    <row r="13" spans="1:19" x14ac:dyDescent="0.2">
      <c r="A13" s="30" t="s">
        <v>53</v>
      </c>
      <c r="B13" s="62">
        <v>0</v>
      </c>
      <c r="C13" s="28">
        <v>0</v>
      </c>
      <c r="D13" s="27">
        <v>736</v>
      </c>
      <c r="E13" s="28">
        <v>34.635294117647057</v>
      </c>
      <c r="F13" s="27">
        <v>188</v>
      </c>
      <c r="G13" s="61">
        <v>8.8470588235294123</v>
      </c>
      <c r="H13" s="27">
        <v>344</v>
      </c>
      <c r="I13" s="61">
        <v>16.188235294117646</v>
      </c>
      <c r="J13" s="27">
        <v>144</v>
      </c>
      <c r="K13" s="61">
        <v>6.7764705882352931</v>
      </c>
      <c r="L13" s="27">
        <v>465</v>
      </c>
      <c r="M13" s="61">
        <v>21.882352941176471</v>
      </c>
      <c r="N13" s="27">
        <v>110</v>
      </c>
      <c r="O13" s="61">
        <v>5.1764705882352944</v>
      </c>
      <c r="P13" s="27">
        <v>138</v>
      </c>
      <c r="Q13" s="61">
        <v>6.4941176470588236</v>
      </c>
    </row>
    <row r="14" spans="1:19" x14ac:dyDescent="0.2">
      <c r="A14" s="30" t="s">
        <v>54</v>
      </c>
      <c r="B14" s="27">
        <v>0</v>
      </c>
      <c r="C14" s="28">
        <v>0</v>
      </c>
      <c r="D14" s="27">
        <v>83</v>
      </c>
      <c r="E14" s="28">
        <v>19.124423963133641</v>
      </c>
      <c r="F14" s="27">
        <v>55</v>
      </c>
      <c r="G14" s="61">
        <v>12.672811059907835</v>
      </c>
      <c r="H14" s="27">
        <v>45</v>
      </c>
      <c r="I14" s="61">
        <v>10.368663594470046</v>
      </c>
      <c r="J14" s="27">
        <v>7</v>
      </c>
      <c r="K14" s="61">
        <v>1.6129032258064515</v>
      </c>
      <c r="L14" s="27">
        <v>130</v>
      </c>
      <c r="M14" s="61">
        <v>29.953917050691242</v>
      </c>
      <c r="N14" s="27">
        <v>78</v>
      </c>
      <c r="O14" s="61">
        <v>17.972350230414747</v>
      </c>
      <c r="P14" s="27">
        <v>36</v>
      </c>
      <c r="Q14" s="61">
        <v>8.2949308755760374</v>
      </c>
    </row>
    <row r="15" spans="1:19" x14ac:dyDescent="0.2">
      <c r="A15" s="30" t="s">
        <v>55</v>
      </c>
      <c r="B15" s="27">
        <v>3</v>
      </c>
      <c r="C15" s="28">
        <v>0.22935779816513763</v>
      </c>
      <c r="D15" s="27">
        <v>277</v>
      </c>
      <c r="E15" s="28">
        <v>21.177370030581038</v>
      </c>
      <c r="F15" s="27">
        <v>85</v>
      </c>
      <c r="G15" s="61">
        <v>6.4984709480122316</v>
      </c>
      <c r="H15" s="27">
        <v>148</v>
      </c>
      <c r="I15" s="61">
        <v>11.314984709480122</v>
      </c>
      <c r="J15" s="27">
        <v>135</v>
      </c>
      <c r="K15" s="61">
        <v>10.321100917431194</v>
      </c>
      <c r="L15" s="27">
        <v>214</v>
      </c>
      <c r="M15" s="61">
        <v>16.36085626911315</v>
      </c>
      <c r="N15" s="27">
        <v>231</v>
      </c>
      <c r="O15" s="61">
        <v>17.660550458715598</v>
      </c>
      <c r="P15" s="27">
        <v>215</v>
      </c>
      <c r="Q15" s="61">
        <v>16.437308868501528</v>
      </c>
    </row>
    <row r="16" spans="1:19" x14ac:dyDescent="0.2">
      <c r="A16" s="30" t="s">
        <v>56</v>
      </c>
      <c r="B16" s="27">
        <v>17</v>
      </c>
      <c r="C16" s="28">
        <v>4.5825808016820763E-2</v>
      </c>
      <c r="D16" s="27">
        <v>5072</v>
      </c>
      <c r="E16" s="28">
        <v>13.672264603606759</v>
      </c>
      <c r="F16" s="27">
        <v>4787</v>
      </c>
      <c r="G16" s="61">
        <v>12.904008410383588</v>
      </c>
      <c r="H16" s="27">
        <v>14277</v>
      </c>
      <c r="I16" s="61">
        <v>38.485591826832362</v>
      </c>
      <c r="J16" s="27">
        <v>714</v>
      </c>
      <c r="K16" s="61">
        <v>1.9246839367064721</v>
      </c>
      <c r="L16" s="27">
        <v>9787</v>
      </c>
      <c r="M16" s="61">
        <v>26.382187238860283</v>
      </c>
      <c r="N16" s="27">
        <v>1737</v>
      </c>
      <c r="O16" s="61">
        <v>4.6823193250128039</v>
      </c>
      <c r="P16" s="27">
        <v>706</v>
      </c>
      <c r="Q16" s="61">
        <v>1.9031188505809093</v>
      </c>
    </row>
    <row r="17" spans="1:17" x14ac:dyDescent="0.2">
      <c r="A17" s="30" t="s">
        <v>57</v>
      </c>
      <c r="B17" s="27">
        <v>3</v>
      </c>
      <c r="C17" s="28">
        <v>6.5345240688303205E-2</v>
      </c>
      <c r="D17" s="27">
        <v>1477</v>
      </c>
      <c r="E17" s="28">
        <v>32.171640165541277</v>
      </c>
      <c r="F17" s="27">
        <v>250</v>
      </c>
      <c r="G17" s="61">
        <v>5.4454367240252672</v>
      </c>
      <c r="H17" s="27">
        <v>960</v>
      </c>
      <c r="I17" s="61">
        <v>20.910477020257023</v>
      </c>
      <c r="J17" s="27">
        <v>260</v>
      </c>
      <c r="K17" s="61">
        <v>5.663254192986277</v>
      </c>
      <c r="L17" s="27">
        <v>1151</v>
      </c>
      <c r="M17" s="61">
        <v>25.070790677412329</v>
      </c>
      <c r="N17" s="27">
        <v>443</v>
      </c>
      <c r="O17" s="61">
        <v>9.6493138749727727</v>
      </c>
      <c r="P17" s="27">
        <v>47</v>
      </c>
      <c r="Q17" s="61">
        <v>1.0237421041167503</v>
      </c>
    </row>
    <row r="18" spans="1:17" x14ac:dyDescent="0.2">
      <c r="A18" s="30" t="s">
        <v>58</v>
      </c>
      <c r="B18" s="27">
        <v>0</v>
      </c>
      <c r="C18" s="28">
        <v>0</v>
      </c>
      <c r="D18" s="27">
        <v>3527</v>
      </c>
      <c r="E18" s="28">
        <v>20.143925980924095</v>
      </c>
      <c r="F18" s="27">
        <v>581</v>
      </c>
      <c r="G18" s="61">
        <v>3.3182934490833289</v>
      </c>
      <c r="H18" s="27">
        <v>5631</v>
      </c>
      <c r="I18" s="61">
        <v>32.160603118396253</v>
      </c>
      <c r="J18" s="27">
        <v>254</v>
      </c>
      <c r="K18" s="61">
        <v>1.4506825061396995</v>
      </c>
      <c r="L18" s="27">
        <v>4323</v>
      </c>
      <c r="M18" s="61">
        <v>24.690159346621737</v>
      </c>
      <c r="N18" s="27">
        <v>1285</v>
      </c>
      <c r="O18" s="61">
        <v>7.3390827574390318</v>
      </c>
      <c r="P18" s="27">
        <v>1908</v>
      </c>
      <c r="Q18" s="61">
        <v>10.897252841395852</v>
      </c>
    </row>
    <row r="19" spans="1:17" x14ac:dyDescent="0.2">
      <c r="A19" s="30" t="s">
        <v>59</v>
      </c>
      <c r="B19" s="27">
        <v>33</v>
      </c>
      <c r="C19" s="28">
        <v>0.26495383380168602</v>
      </c>
      <c r="D19" s="27">
        <v>2699</v>
      </c>
      <c r="E19" s="28">
        <v>21.670012043356081</v>
      </c>
      <c r="F19" s="27">
        <v>901</v>
      </c>
      <c r="G19" s="61">
        <v>7.2340425531914887</v>
      </c>
      <c r="H19" s="27">
        <v>2660</v>
      </c>
      <c r="I19" s="61">
        <v>21.356884785226818</v>
      </c>
      <c r="J19" s="27">
        <v>791</v>
      </c>
      <c r="K19" s="61">
        <v>6.3508631071858694</v>
      </c>
      <c r="L19" s="27">
        <v>3772</v>
      </c>
      <c r="M19" s="61">
        <v>30.285026093938178</v>
      </c>
      <c r="N19" s="27">
        <v>1200</v>
      </c>
      <c r="O19" s="61">
        <v>9.6346848655158563</v>
      </c>
      <c r="P19" s="27">
        <v>399</v>
      </c>
      <c r="Q19" s="61">
        <v>3.2035327177840225</v>
      </c>
    </row>
    <row r="20" spans="1:17" x14ac:dyDescent="0.2">
      <c r="A20" s="30" t="s">
        <v>60</v>
      </c>
      <c r="B20" s="27">
        <v>4</v>
      </c>
      <c r="C20" s="28">
        <v>4.3103448275862072E-2</v>
      </c>
      <c r="D20" s="27">
        <v>3016</v>
      </c>
      <c r="E20" s="28">
        <v>32.5</v>
      </c>
      <c r="F20" s="27">
        <v>372</v>
      </c>
      <c r="G20" s="61">
        <v>4.0086206896551717</v>
      </c>
      <c r="H20" s="27">
        <v>1637</v>
      </c>
      <c r="I20" s="61">
        <v>17.640086206896552</v>
      </c>
      <c r="J20" s="27">
        <v>860</v>
      </c>
      <c r="K20" s="61">
        <v>9.2672413793103452</v>
      </c>
      <c r="L20" s="27">
        <v>1304</v>
      </c>
      <c r="M20" s="61">
        <v>14.051724137931036</v>
      </c>
      <c r="N20" s="27">
        <v>660</v>
      </c>
      <c r="O20" s="61">
        <v>7.112068965517242</v>
      </c>
      <c r="P20" s="27">
        <v>1427</v>
      </c>
      <c r="Q20" s="61">
        <v>15.377155172413792</v>
      </c>
    </row>
    <row r="21" spans="1:17" x14ac:dyDescent="0.2">
      <c r="A21" s="30" t="s">
        <v>61</v>
      </c>
      <c r="B21" s="27">
        <v>6</v>
      </c>
      <c r="C21" s="28">
        <v>9.2194222495390291E-2</v>
      </c>
      <c r="D21" s="27">
        <v>1473</v>
      </c>
      <c r="E21" s="28">
        <v>22.633681622618315</v>
      </c>
      <c r="F21" s="27">
        <v>481</v>
      </c>
      <c r="G21" s="61">
        <v>7.3909035033804553</v>
      </c>
      <c r="H21" s="27">
        <v>1046</v>
      </c>
      <c r="I21" s="61">
        <v>16.072526121696374</v>
      </c>
      <c r="J21" s="27">
        <v>415</v>
      </c>
      <c r="K21" s="61">
        <v>6.376767055931162</v>
      </c>
      <c r="L21" s="27">
        <v>2187</v>
      </c>
      <c r="M21" s="61">
        <v>33.604794099569766</v>
      </c>
      <c r="N21" s="27">
        <v>583</v>
      </c>
      <c r="O21" s="61">
        <v>8.9582052858020909</v>
      </c>
      <c r="P21" s="27">
        <v>317</v>
      </c>
      <c r="Q21" s="61">
        <v>4.8709280885064539</v>
      </c>
    </row>
    <row r="22" spans="1:17" x14ac:dyDescent="0.2">
      <c r="A22" s="30" t="s">
        <v>62</v>
      </c>
      <c r="B22" s="27">
        <v>0</v>
      </c>
      <c r="C22" s="28">
        <v>0</v>
      </c>
      <c r="D22" s="27">
        <v>991</v>
      </c>
      <c r="E22" s="28">
        <v>27.666108319374651</v>
      </c>
      <c r="F22" s="27">
        <v>314</v>
      </c>
      <c r="G22" s="61">
        <v>8.7660524846454493</v>
      </c>
      <c r="H22" s="27">
        <v>623</v>
      </c>
      <c r="I22" s="61">
        <v>17.392518146286989</v>
      </c>
      <c r="J22" s="27">
        <v>140</v>
      </c>
      <c r="K22" s="61">
        <v>3.9084310441094359</v>
      </c>
      <c r="L22" s="27">
        <v>717</v>
      </c>
      <c r="M22" s="61">
        <v>20.016750418760466</v>
      </c>
      <c r="N22" s="27">
        <v>572</v>
      </c>
      <c r="O22" s="61">
        <v>15.968732551647125</v>
      </c>
      <c r="P22" s="27">
        <v>225</v>
      </c>
      <c r="Q22" s="61">
        <v>6.2814070351758788</v>
      </c>
    </row>
    <row r="23" spans="1:17" x14ac:dyDescent="0.2">
      <c r="A23" s="30" t="s">
        <v>63</v>
      </c>
      <c r="B23" s="27">
        <v>0</v>
      </c>
      <c r="C23" s="28">
        <v>0</v>
      </c>
      <c r="D23" s="27">
        <v>214</v>
      </c>
      <c r="E23" s="28">
        <v>34.294871794871796</v>
      </c>
      <c r="F23" s="27">
        <v>128</v>
      </c>
      <c r="G23" s="61">
        <v>20.512820512820511</v>
      </c>
      <c r="H23" s="27">
        <v>69</v>
      </c>
      <c r="I23" s="61">
        <v>11.057692307692307</v>
      </c>
      <c r="J23" s="27">
        <v>1</v>
      </c>
      <c r="K23" s="61">
        <v>0.16025641025641024</v>
      </c>
      <c r="L23" s="27">
        <v>145</v>
      </c>
      <c r="M23" s="61">
        <v>23.237179487179489</v>
      </c>
      <c r="N23" s="27">
        <v>48</v>
      </c>
      <c r="O23" s="61">
        <v>7.6923076923076925</v>
      </c>
      <c r="P23" s="27">
        <v>19</v>
      </c>
      <c r="Q23" s="61">
        <v>3.0448717948717947</v>
      </c>
    </row>
    <row r="24" spans="1:17" x14ac:dyDescent="0.2">
      <c r="A24" s="30" t="s">
        <v>64</v>
      </c>
      <c r="B24" s="27">
        <v>1</v>
      </c>
      <c r="C24" s="28">
        <v>4.1476565740356693E-2</v>
      </c>
      <c r="D24" s="27">
        <v>334</v>
      </c>
      <c r="E24" s="28">
        <v>13.853172957279137</v>
      </c>
      <c r="F24" s="27">
        <v>319</v>
      </c>
      <c r="G24" s="61">
        <v>13.231024471173786</v>
      </c>
      <c r="H24" s="27">
        <v>218</v>
      </c>
      <c r="I24" s="61">
        <v>9.0418913313977605</v>
      </c>
      <c r="J24" s="27">
        <v>120</v>
      </c>
      <c r="K24" s="61">
        <v>4.9771878888428036</v>
      </c>
      <c r="L24" s="27">
        <v>957</v>
      </c>
      <c r="M24" s="61">
        <v>39.693073413521361</v>
      </c>
      <c r="N24" s="27">
        <v>204</v>
      </c>
      <c r="O24" s="61">
        <v>8.4612194110327668</v>
      </c>
      <c r="P24" s="27">
        <v>258</v>
      </c>
      <c r="Q24" s="61">
        <v>10.700953961012029</v>
      </c>
    </row>
    <row r="25" spans="1:17" x14ac:dyDescent="0.2">
      <c r="A25" s="30" t="s">
        <v>65</v>
      </c>
      <c r="B25" s="27">
        <v>2</v>
      </c>
      <c r="C25" s="28">
        <v>0.11634671320535195</v>
      </c>
      <c r="D25" s="27">
        <v>680</v>
      </c>
      <c r="E25" s="28">
        <v>39.557882489819661</v>
      </c>
      <c r="F25" s="27">
        <v>119</v>
      </c>
      <c r="G25" s="61">
        <v>6.9226294357184415</v>
      </c>
      <c r="H25" s="27">
        <v>260</v>
      </c>
      <c r="I25" s="61">
        <v>15.125072716695753</v>
      </c>
      <c r="J25" s="27">
        <v>67</v>
      </c>
      <c r="K25" s="61">
        <v>3.8976148923792904</v>
      </c>
      <c r="L25" s="27">
        <v>508</v>
      </c>
      <c r="M25" s="61">
        <v>29.552065154159397</v>
      </c>
      <c r="N25" s="27">
        <v>82</v>
      </c>
      <c r="O25" s="61">
        <v>4.7702152414194305</v>
      </c>
      <c r="P25" s="27">
        <v>1</v>
      </c>
      <c r="Q25" s="61">
        <v>5.8173356602675974E-2</v>
      </c>
    </row>
    <row r="26" spans="1:17" x14ac:dyDescent="0.2">
      <c r="A26" s="30" t="s">
        <v>66</v>
      </c>
      <c r="B26" s="27">
        <v>0</v>
      </c>
      <c r="C26" s="28">
        <v>0</v>
      </c>
      <c r="D26" s="27">
        <v>4018</v>
      </c>
      <c r="E26" s="28">
        <v>8.1839661072185113</v>
      </c>
      <c r="F26" s="27">
        <v>1209</v>
      </c>
      <c r="G26" s="61">
        <v>2.462522405083917</v>
      </c>
      <c r="H26" s="27">
        <v>7790</v>
      </c>
      <c r="I26" s="61">
        <v>15.866873065015479</v>
      </c>
      <c r="J26" s="27">
        <v>16145</v>
      </c>
      <c r="K26" s="61">
        <v>32.884552713051981</v>
      </c>
      <c r="L26" s="27">
        <v>15328</v>
      </c>
      <c r="M26" s="61">
        <v>31.22046602574548</v>
      </c>
      <c r="N26" s="27">
        <v>1321</v>
      </c>
      <c r="O26" s="61">
        <v>2.6906468958774648</v>
      </c>
      <c r="P26" s="27">
        <v>3285</v>
      </c>
      <c r="Q26" s="61">
        <v>6.6909727880071701</v>
      </c>
    </row>
    <row r="27" spans="1:17" x14ac:dyDescent="0.2">
      <c r="A27" s="30" t="s">
        <v>67</v>
      </c>
      <c r="B27" s="27">
        <v>0</v>
      </c>
      <c r="C27" s="28">
        <v>0</v>
      </c>
      <c r="D27" s="27">
        <v>3254</v>
      </c>
      <c r="E27" s="28">
        <v>33.491148620831616</v>
      </c>
      <c r="F27" s="27">
        <v>642</v>
      </c>
      <c r="G27" s="61">
        <v>6.6076574722107857</v>
      </c>
      <c r="H27" s="27">
        <v>875</v>
      </c>
      <c r="I27" s="61">
        <v>9.0057636887608066</v>
      </c>
      <c r="J27" s="27">
        <v>668</v>
      </c>
      <c r="K27" s="61">
        <v>6.8752573075339649</v>
      </c>
      <c r="L27" s="27">
        <v>1881</v>
      </c>
      <c r="M27" s="61">
        <v>19.359818855496087</v>
      </c>
      <c r="N27" s="27">
        <v>1906</v>
      </c>
      <c r="O27" s="61">
        <v>19.617126389460683</v>
      </c>
      <c r="P27" s="27">
        <v>490</v>
      </c>
      <c r="Q27" s="61">
        <v>5.043227665706052</v>
      </c>
    </row>
    <row r="28" spans="1:17" x14ac:dyDescent="0.2">
      <c r="A28" s="30" t="s">
        <v>68</v>
      </c>
      <c r="B28" s="27">
        <v>35</v>
      </c>
      <c r="C28" s="28">
        <v>0.15820639153821814</v>
      </c>
      <c r="D28" s="27">
        <v>3495</v>
      </c>
      <c r="E28" s="28">
        <v>15.798038240744926</v>
      </c>
      <c r="F28" s="27">
        <v>1958</v>
      </c>
      <c r="G28" s="61">
        <v>8.8505175609094611</v>
      </c>
      <c r="H28" s="27">
        <v>2854</v>
      </c>
      <c r="I28" s="61">
        <v>12.900601184287847</v>
      </c>
      <c r="J28" s="27">
        <v>1345</v>
      </c>
      <c r="K28" s="61">
        <v>6.0796456176829539</v>
      </c>
      <c r="L28" s="27">
        <v>6273</v>
      </c>
      <c r="M28" s="61">
        <v>28.35510554626407</v>
      </c>
      <c r="N28" s="27">
        <v>1928</v>
      </c>
      <c r="O28" s="61">
        <v>8.7149120824481319</v>
      </c>
      <c r="P28" s="27">
        <v>4235</v>
      </c>
      <c r="Q28" s="61">
        <v>19.142973376124395</v>
      </c>
    </row>
    <row r="29" spans="1:17" x14ac:dyDescent="0.2">
      <c r="A29" s="30" t="s">
        <v>69</v>
      </c>
      <c r="B29" s="27">
        <v>0</v>
      </c>
      <c r="C29" s="28">
        <v>0</v>
      </c>
      <c r="D29" s="27">
        <v>134</v>
      </c>
      <c r="E29" s="28">
        <v>28.270042194092827</v>
      </c>
      <c r="F29" s="27">
        <v>66</v>
      </c>
      <c r="G29" s="61">
        <v>13.924050632911392</v>
      </c>
      <c r="H29" s="27">
        <v>50</v>
      </c>
      <c r="I29" s="61">
        <v>10.548523206751055</v>
      </c>
      <c r="J29" s="27">
        <v>84</v>
      </c>
      <c r="K29" s="61">
        <v>17.721518987341771</v>
      </c>
      <c r="L29" s="27">
        <v>84</v>
      </c>
      <c r="M29" s="61">
        <v>17.721518987341771</v>
      </c>
      <c r="N29" s="27">
        <v>55</v>
      </c>
      <c r="O29" s="61">
        <v>11.603375527426159</v>
      </c>
      <c r="P29" s="27">
        <v>1</v>
      </c>
      <c r="Q29" s="61">
        <v>0.21097046413502107</v>
      </c>
    </row>
    <row r="30" spans="1:17" x14ac:dyDescent="0.2">
      <c r="A30" s="30" t="s">
        <v>70</v>
      </c>
      <c r="B30" s="27">
        <v>6</v>
      </c>
      <c r="C30" s="28">
        <v>0.11954572624028689</v>
      </c>
      <c r="D30" s="27">
        <v>2236</v>
      </c>
      <c r="E30" s="28">
        <v>44.550707312213589</v>
      </c>
      <c r="F30" s="27">
        <v>68</v>
      </c>
      <c r="G30" s="61">
        <v>1.354851564056585</v>
      </c>
      <c r="H30" s="27">
        <v>354</v>
      </c>
      <c r="I30" s="61">
        <v>7.0531978481769269</v>
      </c>
      <c r="J30" s="27">
        <v>319</v>
      </c>
      <c r="K30" s="61">
        <v>6.3558477784419214</v>
      </c>
      <c r="L30" s="27">
        <v>787</v>
      </c>
      <c r="M30" s="61">
        <v>15.680414425184299</v>
      </c>
      <c r="N30" s="27">
        <v>1166</v>
      </c>
      <c r="O30" s="61">
        <v>23.231719466029087</v>
      </c>
      <c r="P30" s="27">
        <v>83</v>
      </c>
      <c r="Q30" s="61">
        <v>1.6537158796573022</v>
      </c>
    </row>
    <row r="31" spans="1:17" x14ac:dyDescent="0.2">
      <c r="A31" s="30" t="s">
        <v>71</v>
      </c>
      <c r="B31" s="27">
        <v>8</v>
      </c>
      <c r="C31" s="28">
        <v>5.901881224640354E-2</v>
      </c>
      <c r="D31" s="27">
        <v>1509</v>
      </c>
      <c r="E31" s="28">
        <v>11.132423459977868</v>
      </c>
      <c r="F31" s="27">
        <v>705</v>
      </c>
      <c r="G31" s="61">
        <v>5.201032829214312</v>
      </c>
      <c r="H31" s="27">
        <v>1853</v>
      </c>
      <c r="I31" s="61">
        <v>13.67023238657322</v>
      </c>
      <c r="J31" s="27">
        <v>436</v>
      </c>
      <c r="K31" s="61">
        <v>3.2165252674289926</v>
      </c>
      <c r="L31" s="27">
        <v>2328</v>
      </c>
      <c r="M31" s="61">
        <v>17.174474363703428</v>
      </c>
      <c r="N31" s="27">
        <v>6387</v>
      </c>
      <c r="O31" s="61">
        <v>47.119144227222428</v>
      </c>
      <c r="P31" s="27">
        <v>329</v>
      </c>
      <c r="Q31" s="61">
        <v>2.4271486536333455</v>
      </c>
    </row>
    <row r="32" spans="1:17" x14ac:dyDescent="0.2">
      <c r="A32" s="30" t="s">
        <v>72</v>
      </c>
      <c r="B32" s="27">
        <v>8</v>
      </c>
      <c r="C32" s="28">
        <v>6.1799922750096561E-2</v>
      </c>
      <c r="D32" s="27">
        <v>2848</v>
      </c>
      <c r="E32" s="28">
        <v>22.000772499034376</v>
      </c>
      <c r="F32" s="27">
        <v>766</v>
      </c>
      <c r="G32" s="61">
        <v>5.917342603321746</v>
      </c>
      <c r="H32" s="27">
        <v>5261</v>
      </c>
      <c r="I32" s="61">
        <v>40.641174198532255</v>
      </c>
      <c r="J32" s="27">
        <v>327</v>
      </c>
      <c r="K32" s="61">
        <v>2.5260718424101971</v>
      </c>
      <c r="L32" s="27">
        <v>2928</v>
      </c>
      <c r="M32" s="61">
        <v>22.618771726535343</v>
      </c>
      <c r="N32" s="27">
        <v>593</v>
      </c>
      <c r="O32" s="61">
        <v>4.5809192738509079</v>
      </c>
      <c r="P32" s="27">
        <v>214</v>
      </c>
      <c r="Q32" s="61">
        <v>1.6531479335650832</v>
      </c>
    </row>
    <row r="33" spans="1:19" x14ac:dyDescent="0.2">
      <c r="A33" s="30" t="s">
        <v>73</v>
      </c>
      <c r="B33" s="27">
        <v>14</v>
      </c>
      <c r="C33" s="28">
        <v>0.10799136069114472</v>
      </c>
      <c r="D33" s="27">
        <v>1525</v>
      </c>
      <c r="E33" s="28">
        <v>11.763344646713977</v>
      </c>
      <c r="F33" s="27">
        <v>249</v>
      </c>
      <c r="G33" s="61">
        <v>1.9207034865782167</v>
      </c>
      <c r="H33" s="27">
        <v>3723</v>
      </c>
      <c r="I33" s="61">
        <v>28.717988275223693</v>
      </c>
      <c r="J33" s="27">
        <v>152</v>
      </c>
      <c r="K33" s="61">
        <v>1.1724776303609998</v>
      </c>
      <c r="L33" s="27">
        <v>5407</v>
      </c>
      <c r="M33" s="61">
        <v>41.707806232644245</v>
      </c>
      <c r="N33" s="27">
        <v>1203</v>
      </c>
      <c r="O33" s="61">
        <v>9.279543350817649</v>
      </c>
      <c r="P33" s="27">
        <v>691</v>
      </c>
      <c r="Q33" s="61">
        <v>5.3301450169700715</v>
      </c>
    </row>
    <row r="34" spans="1:19" x14ac:dyDescent="0.2">
      <c r="A34" s="30" t="s">
        <v>74</v>
      </c>
      <c r="B34" s="27">
        <v>0</v>
      </c>
      <c r="C34" s="28">
        <v>0</v>
      </c>
      <c r="D34" s="27">
        <v>2314</v>
      </c>
      <c r="E34" s="28">
        <v>38.247933884297517</v>
      </c>
      <c r="F34" s="27">
        <v>544</v>
      </c>
      <c r="G34" s="61">
        <v>8.9917355371900811</v>
      </c>
      <c r="H34" s="27">
        <v>890</v>
      </c>
      <c r="I34" s="61">
        <v>14.710743801652892</v>
      </c>
      <c r="J34" s="27">
        <v>192</v>
      </c>
      <c r="K34" s="61">
        <v>3.1735537190082646</v>
      </c>
      <c r="L34" s="27">
        <v>1245</v>
      </c>
      <c r="M34" s="61">
        <v>20.578512396694215</v>
      </c>
      <c r="N34" s="27">
        <v>515</v>
      </c>
      <c r="O34" s="61">
        <v>8.5123966942148765</v>
      </c>
      <c r="P34" s="27">
        <v>350</v>
      </c>
      <c r="Q34" s="61">
        <v>5.785123966942149</v>
      </c>
    </row>
    <row r="35" spans="1:19" x14ac:dyDescent="0.2">
      <c r="A35" s="30" t="s">
        <v>75</v>
      </c>
      <c r="B35" s="27">
        <v>0</v>
      </c>
      <c r="C35" s="28">
        <v>0</v>
      </c>
      <c r="D35" s="27">
        <v>198</v>
      </c>
      <c r="E35" s="28">
        <v>10.610932475884244</v>
      </c>
      <c r="F35" s="27">
        <v>82</v>
      </c>
      <c r="G35" s="61">
        <v>4.394426580921758</v>
      </c>
      <c r="H35" s="27">
        <v>673</v>
      </c>
      <c r="I35" s="61">
        <v>36.066452304394424</v>
      </c>
      <c r="J35" s="27">
        <v>63</v>
      </c>
      <c r="K35" s="61">
        <v>3.3762057877813509</v>
      </c>
      <c r="L35" s="27">
        <v>490</v>
      </c>
      <c r="M35" s="61">
        <v>26.259378349410508</v>
      </c>
      <c r="N35" s="27">
        <v>130</v>
      </c>
      <c r="O35" s="61">
        <v>6.9667738478027861</v>
      </c>
      <c r="P35" s="27">
        <v>230</v>
      </c>
      <c r="Q35" s="61">
        <v>12.32583065380493</v>
      </c>
    </row>
    <row r="36" spans="1:19" x14ac:dyDescent="0.2">
      <c r="A36" s="19" t="s">
        <v>76</v>
      </c>
      <c r="B36" s="27">
        <v>0</v>
      </c>
      <c r="C36" s="28">
        <v>0</v>
      </c>
      <c r="D36" s="27">
        <v>45</v>
      </c>
      <c r="E36" s="28">
        <v>9.5948827292110881</v>
      </c>
      <c r="F36" s="27">
        <v>75</v>
      </c>
      <c r="G36" s="28">
        <v>15.991471215351813</v>
      </c>
      <c r="H36" s="27">
        <v>39</v>
      </c>
      <c r="I36" s="28">
        <v>8.3155650319829419</v>
      </c>
      <c r="J36" s="27">
        <v>29</v>
      </c>
      <c r="K36" s="28">
        <v>6.1833688699360341</v>
      </c>
      <c r="L36" s="27">
        <v>152</v>
      </c>
      <c r="M36" s="28">
        <v>32.40938166311301</v>
      </c>
      <c r="N36" s="27">
        <v>95</v>
      </c>
      <c r="O36" s="28">
        <v>20.255863539445627</v>
      </c>
      <c r="P36" s="27">
        <v>34</v>
      </c>
      <c r="Q36" s="28">
        <v>7.249466950959488</v>
      </c>
    </row>
    <row r="37" spans="1:19" x14ac:dyDescent="0.2">
      <c r="A37" s="19" t="s">
        <v>77</v>
      </c>
      <c r="B37" s="27">
        <v>2</v>
      </c>
      <c r="C37" s="28">
        <v>0.11173184357541899</v>
      </c>
      <c r="D37" s="27">
        <v>619</v>
      </c>
      <c r="E37" s="28">
        <v>34.581005586592177</v>
      </c>
      <c r="F37" s="27">
        <v>147</v>
      </c>
      <c r="G37" s="28">
        <v>8.2122905027932962</v>
      </c>
      <c r="H37" s="27">
        <v>217</v>
      </c>
      <c r="I37" s="28">
        <v>12.12290502793296</v>
      </c>
      <c r="J37" s="27">
        <v>103</v>
      </c>
      <c r="K37" s="28">
        <v>5.7541899441340787</v>
      </c>
      <c r="L37" s="27">
        <v>398</v>
      </c>
      <c r="M37" s="28">
        <v>22.234636871508378</v>
      </c>
      <c r="N37" s="27">
        <v>195</v>
      </c>
      <c r="O37" s="28">
        <v>10.893854748603351</v>
      </c>
      <c r="P37" s="27">
        <v>109</v>
      </c>
      <c r="Q37" s="28">
        <v>6.0893854748603351</v>
      </c>
    </row>
    <row r="38" spans="1:19" x14ac:dyDescent="0.2">
      <c r="A38" s="19" t="s">
        <v>78</v>
      </c>
      <c r="B38" s="27">
        <v>7</v>
      </c>
      <c r="C38" s="28">
        <v>4.5787545787545784E-2</v>
      </c>
      <c r="D38" s="27">
        <v>2286</v>
      </c>
      <c r="E38" s="28">
        <v>14.952904238618526</v>
      </c>
      <c r="F38" s="27">
        <v>1627</v>
      </c>
      <c r="G38" s="28">
        <v>10.642333856619571</v>
      </c>
      <c r="H38" s="27">
        <v>2550</v>
      </c>
      <c r="I38" s="28">
        <v>16.679748822605966</v>
      </c>
      <c r="J38" s="27">
        <v>1458</v>
      </c>
      <c r="K38" s="28">
        <v>9.5368916797488232</v>
      </c>
      <c r="L38" s="27">
        <v>4830</v>
      </c>
      <c r="M38" s="28">
        <v>31.593406593406591</v>
      </c>
      <c r="N38" s="27">
        <v>1598</v>
      </c>
      <c r="O38" s="28">
        <v>10.452642595499738</v>
      </c>
      <c r="P38" s="27">
        <v>932</v>
      </c>
      <c r="Q38" s="28">
        <v>6.0962846677132392</v>
      </c>
    </row>
    <row r="39" spans="1:19" x14ac:dyDescent="0.2">
      <c r="A39" s="37" t="s">
        <v>35</v>
      </c>
      <c r="B39" s="38">
        <v>155</v>
      </c>
      <c r="C39" s="39">
        <v>5.725663161083222E-2</v>
      </c>
      <c r="D39" s="38">
        <v>49203</v>
      </c>
      <c r="E39" s="39">
        <v>18.175471259017918</v>
      </c>
      <c r="F39" s="38">
        <v>18010</v>
      </c>
      <c r="G39" s="39">
        <v>6.6528511955554075</v>
      </c>
      <c r="H39" s="38">
        <v>59755</v>
      </c>
      <c r="I39" s="39">
        <v>22.073354980034058</v>
      </c>
      <c r="J39" s="38">
        <v>26487</v>
      </c>
      <c r="K39" s="39">
        <v>9.7842348482329875</v>
      </c>
      <c r="L39" s="38">
        <v>73247</v>
      </c>
      <c r="M39" s="39">
        <v>27.057267713539527</v>
      </c>
      <c r="N39" s="38">
        <v>26031</v>
      </c>
      <c r="O39" s="39">
        <v>9.615789532010151</v>
      </c>
      <c r="P39" s="38">
        <v>17823</v>
      </c>
      <c r="Q39" s="39">
        <v>6.5837738399991128</v>
      </c>
      <c r="S39" s="63"/>
    </row>
    <row r="40" spans="1:19" ht="13.5" x14ac:dyDescent="0.25">
      <c r="A40" s="29" t="s">
        <v>363</v>
      </c>
      <c r="B40" s="27">
        <v>449</v>
      </c>
      <c r="C40" s="28">
        <v>3.1001842848965788E-2</v>
      </c>
      <c r="D40" s="27">
        <v>145939</v>
      </c>
      <c r="E40" s="33">
        <v>10.076565575802269</v>
      </c>
      <c r="F40" s="27">
        <v>59015</v>
      </c>
      <c r="G40" s="33">
        <v>4.0747745116519285</v>
      </c>
      <c r="H40" s="27">
        <v>491045</v>
      </c>
      <c r="I40" s="33">
        <v>33.904899603052129</v>
      </c>
      <c r="J40" s="27">
        <v>77153</v>
      </c>
      <c r="K40" s="33">
        <v>5.3271384884771882</v>
      </c>
      <c r="L40" s="27">
        <v>329009</v>
      </c>
      <c r="M40" s="33">
        <v>22.716893794867225</v>
      </c>
      <c r="N40" s="27">
        <v>192376</v>
      </c>
      <c r="O40" s="33">
        <v>13.282874209159559</v>
      </c>
      <c r="P40" s="27">
        <v>153315</v>
      </c>
      <c r="Q40" s="33">
        <v>10.585851974140734</v>
      </c>
    </row>
    <row r="41" spans="1:19" x14ac:dyDescent="0.2">
      <c r="A41" s="30" t="s">
        <v>299</v>
      </c>
      <c r="B41" s="27">
        <v>1050</v>
      </c>
      <c r="C41" s="28">
        <v>5.5796335934328242E-2</v>
      </c>
      <c r="D41" s="27">
        <v>256895</v>
      </c>
      <c r="E41" s="28">
        <v>13.651237828427861</v>
      </c>
      <c r="F41" s="27">
        <v>84268</v>
      </c>
      <c r="G41" s="28">
        <v>4.4779482252514029</v>
      </c>
      <c r="H41" s="27">
        <v>570687</v>
      </c>
      <c r="I41" s="28">
        <v>30.325946252718079</v>
      </c>
      <c r="J41" s="27">
        <v>95312</v>
      </c>
      <c r="K41" s="28">
        <v>5.0648194005454226</v>
      </c>
      <c r="L41" s="27">
        <v>436569</v>
      </c>
      <c r="M41" s="28">
        <v>23.199000554774997</v>
      </c>
      <c r="N41" s="27">
        <v>240075</v>
      </c>
      <c r="O41" s="28">
        <v>12.757433666127479</v>
      </c>
      <c r="P41" s="27">
        <v>196988</v>
      </c>
      <c r="Q41" s="28">
        <v>10.467817736220431</v>
      </c>
    </row>
    <row r="42" spans="1:19" ht="13.5" thickBot="1" x14ac:dyDescent="0.25">
      <c r="A42" s="64" t="s">
        <v>36</v>
      </c>
      <c r="B42" s="41">
        <v>9667</v>
      </c>
      <c r="C42" s="42">
        <v>0.35750528103384005</v>
      </c>
      <c r="D42" s="41">
        <v>436451</v>
      </c>
      <c r="E42" s="42">
        <v>16.140843841160706</v>
      </c>
      <c r="F42" s="41">
        <v>138164</v>
      </c>
      <c r="G42" s="42">
        <v>5.1095851503837251</v>
      </c>
      <c r="H42" s="41">
        <v>706747</v>
      </c>
      <c r="I42" s="42">
        <v>26.136938538825216</v>
      </c>
      <c r="J42" s="41">
        <v>132139</v>
      </c>
      <c r="K42" s="42">
        <v>4.8867684214886307</v>
      </c>
      <c r="L42" s="41">
        <v>647643</v>
      </c>
      <c r="M42" s="42">
        <v>23.951152655901446</v>
      </c>
      <c r="N42" s="41">
        <v>353911</v>
      </c>
      <c r="O42" s="42">
        <v>13.088347110372128</v>
      </c>
      <c r="P42" s="41">
        <v>279294</v>
      </c>
      <c r="Q42" s="42">
        <v>10.328859000834315</v>
      </c>
    </row>
    <row r="43" spans="1:19" x14ac:dyDescent="0.2">
      <c r="A43" s="43" t="s">
        <v>364</v>
      </c>
      <c r="P43" s="31"/>
    </row>
    <row r="44" spans="1:19" x14ac:dyDescent="0.2">
      <c r="A44" s="30"/>
      <c r="K44" s="31"/>
    </row>
    <row r="45" spans="1:19" x14ac:dyDescent="0.2">
      <c r="A45" s="30"/>
    </row>
    <row r="46" spans="1:19" x14ac:dyDescent="0.2">
      <c r="A46" s="30"/>
    </row>
    <row r="48" spans="1:19" x14ac:dyDescent="0.2">
      <c r="A48" s="30"/>
      <c r="B48" s="31"/>
      <c r="C48" s="31"/>
      <c r="D48" s="31"/>
      <c r="E48" s="31"/>
      <c r="F48" s="31"/>
      <c r="G48" s="31"/>
      <c r="H48" s="31"/>
      <c r="I48" s="31"/>
      <c r="J48" s="31"/>
      <c r="K48" s="31"/>
    </row>
    <row r="49" spans="1:1" x14ac:dyDescent="0.2">
      <c r="A49" s="30"/>
    </row>
    <row r="50" spans="1:1" x14ac:dyDescent="0.2">
      <c r="A50" s="30"/>
    </row>
    <row r="51" spans="1:1" x14ac:dyDescent="0.2">
      <c r="A51" s="30"/>
    </row>
    <row r="52" spans="1:1" x14ac:dyDescent="0.2">
      <c r="A52" s="30"/>
    </row>
    <row r="53" spans="1:1" x14ac:dyDescent="0.2">
      <c r="A53" s="30"/>
    </row>
    <row r="54" spans="1:1" x14ac:dyDescent="0.2">
      <c r="A54" s="30"/>
    </row>
  </sheetData>
  <mergeCells count="9">
    <mergeCell ref="A7:A8"/>
    <mergeCell ref="B7:C7"/>
    <mergeCell ref="D7:E7"/>
    <mergeCell ref="F7:G7"/>
    <mergeCell ref="P7:Q7"/>
    <mergeCell ref="H7:I7"/>
    <mergeCell ref="J7:K7"/>
    <mergeCell ref="L7:M7"/>
    <mergeCell ref="N7:O7"/>
  </mergeCells>
  <phoneticPr fontId="2" type="noConversion"/>
  <conditionalFormatting sqref="E40:E41 E9:E38 G9:G38 Q9:Q38 O9:O38 M9:M38 K9:K38 I9:I38 G40:G41 I40:I41 K40:K41 M40:M41 O40:O41 Q40:Q41 C9:C38 C40:C41">
    <cfRule type="colorScale" priority="7">
      <colorScale>
        <cfvo type="min"/>
        <cfvo type="max"/>
        <color rgb="FFFFEF9C"/>
        <color rgb="FF63BE7B"/>
      </colorScale>
    </cfRule>
  </conditionalFormatting>
  <conditionalFormatting sqref="Q9:Q41 O9:O41 M9:M41 K9:K41 I9:I41 G9:G41 E9:E41 C9:C38 C40:C41">
    <cfRule type="colorScale" priority="6">
      <colorScale>
        <cfvo type="min"/>
        <cfvo type="max"/>
        <color rgb="FFFFEF9C"/>
        <color rgb="FF63BE7B"/>
      </colorScale>
    </cfRule>
  </conditionalFormatting>
  <conditionalFormatting sqref="E42 G42 I42 K42 M42 O42 Q42">
    <cfRule type="colorScale" priority="5">
      <colorScale>
        <cfvo type="min"/>
        <cfvo type="max"/>
        <color rgb="FFFFEF9C"/>
        <color rgb="FF63BE7B"/>
      </colorScale>
    </cfRule>
  </conditionalFormatting>
  <conditionalFormatting sqref="G42">
    <cfRule type="colorScale" priority="4">
      <colorScale>
        <cfvo type="min"/>
        <cfvo type="max"/>
        <color rgb="FFFFEF9C"/>
        <color rgb="FF63BE7B"/>
      </colorScale>
    </cfRule>
  </conditionalFormatting>
  <conditionalFormatting sqref="C39">
    <cfRule type="colorScale" priority="3">
      <colorScale>
        <cfvo type="min"/>
        <cfvo type="max"/>
        <color rgb="FFFFEF9C"/>
        <color rgb="FF63BE7B"/>
      </colorScale>
    </cfRule>
  </conditionalFormatting>
  <conditionalFormatting sqref="C42">
    <cfRule type="colorScale" priority="2">
      <colorScale>
        <cfvo type="min"/>
        <cfvo type="max"/>
        <color rgb="FFFFEF9C"/>
        <color rgb="FF63BE7B"/>
      </colorScale>
    </cfRule>
  </conditionalFormatting>
  <conditionalFormatting sqref="C42">
    <cfRule type="colorScale" priority="1">
      <colorScale>
        <cfvo type="min"/>
        <cfvo type="max"/>
        <color rgb="FFFFEF9C"/>
        <color rgb="FF63BE7B"/>
      </colorScale>
    </cfRule>
  </conditionalFormatting>
  <hyperlinks>
    <hyperlink ref="A1" location="Índex!A1" display="TORNAR A L'ÍNDEX" xr:uid="{00000000-0004-0000-0500-000000000000}"/>
    <hyperlink ref="C1" location="TaulaE4!A1" display="TAULA ANTERIOR" xr:uid="{00000000-0004-0000-0500-000001000000}"/>
    <hyperlink ref="E1" location="TaulaE6!A1" display="TAULA SEGÜENT" xr:uid="{00000000-0004-0000-0500-000002000000}"/>
  </hyperlinks>
  <pageMargins left="0.75" right="0.75" top="1" bottom="1" header="0" footer="0"/>
  <pageSetup paperSize="9" scale="7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S44"/>
  <sheetViews>
    <sheetView zoomScaleNormal="100" workbookViewId="0">
      <selection activeCell="A3" sqref="A3"/>
    </sheetView>
  </sheetViews>
  <sheetFormatPr baseColWidth="10" defaultColWidth="10.83203125" defaultRowHeight="12.75" x14ac:dyDescent="0.2"/>
  <cols>
    <col min="1" max="1" width="27.83203125" style="19" customWidth="1"/>
    <col min="2" max="16384" width="10.83203125" style="19"/>
  </cols>
  <sheetData>
    <row r="1" spans="1:19" x14ac:dyDescent="0.2">
      <c r="A1" s="21" t="s">
        <v>34</v>
      </c>
      <c r="C1" s="21" t="s">
        <v>87</v>
      </c>
      <c r="E1" s="21" t="s">
        <v>47</v>
      </c>
      <c r="Q1" s="31"/>
    </row>
    <row r="2" spans="1:19" x14ac:dyDescent="0.2">
      <c r="A2" s="21"/>
    </row>
    <row r="3" spans="1:19" x14ac:dyDescent="0.2">
      <c r="A3" s="15" t="s">
        <v>437</v>
      </c>
      <c r="B3" s="15"/>
      <c r="C3" s="15"/>
      <c r="D3" s="15"/>
      <c r="E3" s="15"/>
      <c r="F3" s="15"/>
      <c r="G3" s="15"/>
      <c r="H3" s="15"/>
      <c r="I3" s="15"/>
      <c r="J3" s="15"/>
      <c r="K3" s="15"/>
      <c r="L3" s="15"/>
      <c r="M3" s="15"/>
      <c r="N3" s="15"/>
      <c r="O3" s="15"/>
      <c r="P3" s="15"/>
      <c r="Q3" s="15"/>
    </row>
    <row r="4" spans="1:19" x14ac:dyDescent="0.2">
      <c r="A4" s="21"/>
    </row>
    <row r="5" spans="1:19" x14ac:dyDescent="0.2">
      <c r="A5" s="23" t="s">
        <v>177</v>
      </c>
      <c r="B5" s="23" t="s">
        <v>408</v>
      </c>
    </row>
    <row r="6" spans="1:19" ht="13.5" thickBot="1" x14ac:dyDescent="0.25">
      <c r="A6" s="44"/>
      <c r="B6" s="40"/>
      <c r="C6" s="40"/>
      <c r="D6" s="40"/>
      <c r="E6" s="40"/>
      <c r="F6" s="40"/>
      <c r="G6" s="40"/>
      <c r="H6" s="40"/>
      <c r="I6" s="40"/>
      <c r="J6" s="40"/>
      <c r="K6" s="40"/>
      <c r="L6" s="40"/>
      <c r="M6" s="40"/>
      <c r="N6" s="40"/>
      <c r="O6" s="40"/>
      <c r="P6" s="40"/>
      <c r="Q6" s="40"/>
    </row>
    <row r="7" spans="1:19" s="59" customFormat="1" ht="25.5" customHeight="1" x14ac:dyDescent="0.2">
      <c r="A7" s="179"/>
      <c r="B7" s="188" t="s">
        <v>79</v>
      </c>
      <c r="C7" s="188"/>
      <c r="D7" s="188" t="s">
        <v>80</v>
      </c>
      <c r="E7" s="188"/>
      <c r="F7" s="188" t="s">
        <v>81</v>
      </c>
      <c r="G7" s="188"/>
      <c r="H7" s="188" t="s">
        <v>82</v>
      </c>
      <c r="I7" s="188"/>
      <c r="J7" s="188" t="s">
        <v>83</v>
      </c>
      <c r="K7" s="188"/>
      <c r="L7" s="188" t="s">
        <v>84</v>
      </c>
      <c r="M7" s="188"/>
      <c r="N7" s="188" t="s">
        <v>85</v>
      </c>
      <c r="O7" s="188"/>
      <c r="P7" s="188" t="s">
        <v>86</v>
      </c>
      <c r="Q7" s="188"/>
    </row>
    <row r="8" spans="1:19" x14ac:dyDescent="0.2">
      <c r="A8" s="180"/>
      <c r="B8" s="25" t="s">
        <v>37</v>
      </c>
      <c r="C8" s="25" t="s">
        <v>38</v>
      </c>
      <c r="D8" s="25" t="s">
        <v>37</v>
      </c>
      <c r="E8" s="25" t="s">
        <v>38</v>
      </c>
      <c r="F8" s="25" t="s">
        <v>37</v>
      </c>
      <c r="G8" s="25" t="s">
        <v>38</v>
      </c>
      <c r="H8" s="25" t="s">
        <v>37</v>
      </c>
      <c r="I8" s="25" t="s">
        <v>38</v>
      </c>
      <c r="J8" s="25" t="s">
        <v>37</v>
      </c>
      <c r="K8" s="25" t="s">
        <v>38</v>
      </c>
      <c r="L8" s="25" t="s">
        <v>37</v>
      </c>
      <c r="M8" s="25" t="s">
        <v>38</v>
      </c>
      <c r="N8" s="25" t="s">
        <v>37</v>
      </c>
      <c r="O8" s="25" t="s">
        <v>38</v>
      </c>
      <c r="P8" s="25" t="s">
        <v>37</v>
      </c>
      <c r="Q8" s="25" t="s">
        <v>38</v>
      </c>
    </row>
    <row r="9" spans="1:19" x14ac:dyDescent="0.2">
      <c r="A9" s="19" t="s">
        <v>49</v>
      </c>
      <c r="B9" s="27">
        <v>7</v>
      </c>
      <c r="C9" s="28">
        <v>1.0971786833855799</v>
      </c>
      <c r="D9" s="27">
        <v>35</v>
      </c>
      <c r="E9" s="28">
        <v>5.4858934169279001</v>
      </c>
      <c r="F9" s="27">
        <v>105</v>
      </c>
      <c r="G9" s="28">
        <v>16.457680250783699</v>
      </c>
      <c r="H9" s="27">
        <v>153</v>
      </c>
      <c r="I9" s="28">
        <v>23.981191222570533</v>
      </c>
      <c r="J9" s="27">
        <v>101</v>
      </c>
      <c r="K9" s="28">
        <v>15.830721003134796</v>
      </c>
      <c r="L9" s="27">
        <v>192</v>
      </c>
      <c r="M9" s="28">
        <v>30.094043887147336</v>
      </c>
      <c r="N9" s="27">
        <v>21</v>
      </c>
      <c r="O9" s="28">
        <v>3.2915360501567394</v>
      </c>
      <c r="P9" s="27">
        <v>24</v>
      </c>
      <c r="Q9" s="28">
        <v>3.761755485893417</v>
      </c>
    </row>
    <row r="10" spans="1:19" x14ac:dyDescent="0.2">
      <c r="A10" s="19" t="s">
        <v>50</v>
      </c>
      <c r="B10" s="27">
        <v>14</v>
      </c>
      <c r="C10" s="28">
        <v>1.9943019943019942</v>
      </c>
      <c r="D10" s="27">
        <v>49</v>
      </c>
      <c r="E10" s="28">
        <v>6.9800569800569798</v>
      </c>
      <c r="F10" s="27">
        <v>83</v>
      </c>
      <c r="G10" s="28">
        <v>11.823361823361823</v>
      </c>
      <c r="H10" s="27">
        <v>206</v>
      </c>
      <c r="I10" s="28">
        <v>29.344729344729341</v>
      </c>
      <c r="J10" s="27">
        <v>64</v>
      </c>
      <c r="K10" s="28">
        <v>9.116809116809117</v>
      </c>
      <c r="L10" s="27">
        <v>228</v>
      </c>
      <c r="M10" s="28">
        <v>32.478632478632477</v>
      </c>
      <c r="N10" s="27">
        <v>18</v>
      </c>
      <c r="O10" s="28">
        <v>2.5641025641025639</v>
      </c>
      <c r="P10" s="27">
        <v>40</v>
      </c>
      <c r="Q10" s="28">
        <v>5.6980056980056979</v>
      </c>
    </row>
    <row r="11" spans="1:19" x14ac:dyDescent="0.2">
      <c r="A11" s="19" t="s">
        <v>51</v>
      </c>
      <c r="B11" s="27">
        <v>7</v>
      </c>
      <c r="C11" s="28">
        <v>0.13148009015777612</v>
      </c>
      <c r="D11" s="27">
        <v>284</v>
      </c>
      <c r="E11" s="28">
        <v>5.334335086401202</v>
      </c>
      <c r="F11" s="27">
        <v>650</v>
      </c>
      <c r="G11" s="28">
        <v>12.208865514650638</v>
      </c>
      <c r="H11" s="27">
        <v>1813</v>
      </c>
      <c r="I11" s="28">
        <v>34.053343350864012</v>
      </c>
      <c r="J11" s="27">
        <v>449</v>
      </c>
      <c r="K11" s="28">
        <v>8.4335086401202108</v>
      </c>
      <c r="L11" s="27">
        <v>1747</v>
      </c>
      <c r="M11" s="28">
        <v>32.813673929376407</v>
      </c>
      <c r="N11" s="27">
        <v>159</v>
      </c>
      <c r="O11" s="28">
        <v>2.9864763335837714</v>
      </c>
      <c r="P11" s="27">
        <v>215</v>
      </c>
      <c r="Q11" s="28">
        <v>4.0383170548459804</v>
      </c>
    </row>
    <row r="12" spans="1:19" x14ac:dyDescent="0.2">
      <c r="A12" s="30" t="s">
        <v>52</v>
      </c>
      <c r="B12" s="27">
        <v>2</v>
      </c>
      <c r="C12" s="61">
        <v>1.2048192771084338</v>
      </c>
      <c r="D12" s="27">
        <v>21</v>
      </c>
      <c r="E12" s="61">
        <v>12.650602409638553</v>
      </c>
      <c r="F12" s="27">
        <v>19</v>
      </c>
      <c r="G12" s="61">
        <v>11.445783132530121</v>
      </c>
      <c r="H12" s="27">
        <v>37</v>
      </c>
      <c r="I12" s="61">
        <v>22.289156626506024</v>
      </c>
      <c r="J12" s="27">
        <v>26</v>
      </c>
      <c r="K12" s="61">
        <v>15.66265060240964</v>
      </c>
      <c r="L12" s="27">
        <v>54</v>
      </c>
      <c r="M12" s="61">
        <v>32.53012048192771</v>
      </c>
      <c r="N12" s="27">
        <v>1</v>
      </c>
      <c r="O12" s="61">
        <v>0.60240963855421692</v>
      </c>
      <c r="P12" s="27">
        <v>6</v>
      </c>
      <c r="Q12" s="61">
        <v>3.6144578313253009</v>
      </c>
    </row>
    <row r="13" spans="1:19" x14ac:dyDescent="0.2">
      <c r="A13" s="30" t="s">
        <v>53</v>
      </c>
      <c r="B13" s="27">
        <v>0</v>
      </c>
      <c r="C13" s="61">
        <v>0</v>
      </c>
      <c r="D13" s="27">
        <v>70</v>
      </c>
      <c r="E13" s="61">
        <v>8.31353919239905</v>
      </c>
      <c r="F13" s="27">
        <v>120</v>
      </c>
      <c r="G13" s="61">
        <v>14.251781472684085</v>
      </c>
      <c r="H13" s="27">
        <v>242</v>
      </c>
      <c r="I13" s="61">
        <v>28.741092636579573</v>
      </c>
      <c r="J13" s="27">
        <v>100</v>
      </c>
      <c r="K13" s="61">
        <v>11.87648456057007</v>
      </c>
      <c r="L13" s="27">
        <v>246</v>
      </c>
      <c r="M13" s="61">
        <v>29.216152019002372</v>
      </c>
      <c r="N13" s="27">
        <v>23</v>
      </c>
      <c r="O13" s="61">
        <v>2.7315914489311166</v>
      </c>
      <c r="P13" s="27">
        <v>41</v>
      </c>
      <c r="Q13" s="61">
        <v>4.8693586698337299</v>
      </c>
    </row>
    <row r="14" spans="1:19" x14ac:dyDescent="0.2">
      <c r="A14" s="30" t="s">
        <v>54</v>
      </c>
      <c r="B14" s="27">
        <v>4</v>
      </c>
      <c r="C14" s="61">
        <v>0.9569377990430622</v>
      </c>
      <c r="D14" s="27">
        <v>38</v>
      </c>
      <c r="E14" s="61">
        <v>9.0909090909090917</v>
      </c>
      <c r="F14" s="27">
        <v>60</v>
      </c>
      <c r="G14" s="61">
        <v>14.354066985645932</v>
      </c>
      <c r="H14" s="27">
        <v>135</v>
      </c>
      <c r="I14" s="61">
        <v>32.296650717703351</v>
      </c>
      <c r="J14" s="27">
        <v>34</v>
      </c>
      <c r="K14" s="61">
        <v>8.133971291866029</v>
      </c>
      <c r="L14" s="27">
        <v>119</v>
      </c>
      <c r="M14" s="61">
        <v>28.4688995215311</v>
      </c>
      <c r="N14" s="27">
        <v>13</v>
      </c>
      <c r="O14" s="61">
        <v>3.1100478468899522</v>
      </c>
      <c r="P14" s="27">
        <v>15</v>
      </c>
      <c r="Q14" s="61">
        <v>3.5885167464114831</v>
      </c>
    </row>
    <row r="15" spans="1:19" x14ac:dyDescent="0.2">
      <c r="A15" s="30" t="s">
        <v>55</v>
      </c>
      <c r="B15" s="27">
        <v>10</v>
      </c>
      <c r="C15" s="61">
        <v>0.73421439060205573</v>
      </c>
      <c r="D15" s="27">
        <v>79</v>
      </c>
      <c r="E15" s="61">
        <v>5.800293685756241</v>
      </c>
      <c r="F15" s="27">
        <v>234</v>
      </c>
      <c r="G15" s="61">
        <v>17.180616740088105</v>
      </c>
      <c r="H15" s="27">
        <v>414</v>
      </c>
      <c r="I15" s="61">
        <v>30.396475770925107</v>
      </c>
      <c r="J15" s="27">
        <v>156</v>
      </c>
      <c r="K15" s="61">
        <v>11.453744493392071</v>
      </c>
      <c r="L15" s="27">
        <v>370</v>
      </c>
      <c r="M15" s="61">
        <v>27.165932452276063</v>
      </c>
      <c r="N15" s="27">
        <v>40</v>
      </c>
      <c r="O15" s="61">
        <v>2.9368575624082229</v>
      </c>
      <c r="P15" s="27">
        <v>59</v>
      </c>
      <c r="Q15" s="61">
        <v>4.3318649045521287</v>
      </c>
      <c r="S15" s="60"/>
    </row>
    <row r="16" spans="1:19" x14ac:dyDescent="0.2">
      <c r="A16" s="30" t="s">
        <v>56</v>
      </c>
      <c r="B16" s="27">
        <v>5</v>
      </c>
      <c r="C16" s="61">
        <v>0.11887779362815026</v>
      </c>
      <c r="D16" s="27">
        <v>266</v>
      </c>
      <c r="E16" s="61">
        <v>6.3242986210175935</v>
      </c>
      <c r="F16" s="27">
        <v>617</v>
      </c>
      <c r="G16" s="61">
        <v>14.669519733713743</v>
      </c>
      <c r="H16" s="27">
        <v>1076</v>
      </c>
      <c r="I16" s="61">
        <v>25.582501188777933</v>
      </c>
      <c r="J16" s="27">
        <v>645</v>
      </c>
      <c r="K16" s="61">
        <v>15.335235378031383</v>
      </c>
      <c r="L16" s="27">
        <v>1391</v>
      </c>
      <c r="M16" s="61">
        <v>33.071802187351402</v>
      </c>
      <c r="N16" s="27">
        <v>85</v>
      </c>
      <c r="O16" s="61">
        <v>2.0209224916785544</v>
      </c>
      <c r="P16" s="27">
        <v>121</v>
      </c>
      <c r="Q16" s="61">
        <v>2.8768426058012362</v>
      </c>
      <c r="S16" s="60"/>
    </row>
    <row r="17" spans="1:17" x14ac:dyDescent="0.2">
      <c r="A17" s="30" t="s">
        <v>57</v>
      </c>
      <c r="B17" s="27">
        <v>6</v>
      </c>
      <c r="C17" s="61">
        <v>0.47694753577106513</v>
      </c>
      <c r="D17" s="27">
        <v>122</v>
      </c>
      <c r="E17" s="61">
        <v>9.6979332273449916</v>
      </c>
      <c r="F17" s="27">
        <v>159</v>
      </c>
      <c r="G17" s="61">
        <v>12.639109697933225</v>
      </c>
      <c r="H17" s="27">
        <v>332</v>
      </c>
      <c r="I17" s="61">
        <v>26.391096979332275</v>
      </c>
      <c r="J17" s="27">
        <v>150</v>
      </c>
      <c r="K17" s="61">
        <v>11.923688394276629</v>
      </c>
      <c r="L17" s="27">
        <v>410</v>
      </c>
      <c r="M17" s="61">
        <v>32.591414944356124</v>
      </c>
      <c r="N17" s="27">
        <v>39</v>
      </c>
      <c r="O17" s="61">
        <v>3.1001589825119238</v>
      </c>
      <c r="P17" s="27">
        <v>40</v>
      </c>
      <c r="Q17" s="61">
        <v>3.1796502384737675</v>
      </c>
    </row>
    <row r="18" spans="1:17" x14ac:dyDescent="0.2">
      <c r="A18" s="30" t="s">
        <v>58</v>
      </c>
      <c r="B18" s="27">
        <v>7</v>
      </c>
      <c r="C18" s="61">
        <v>0.2313284864507601</v>
      </c>
      <c r="D18" s="27">
        <v>198</v>
      </c>
      <c r="E18" s="61">
        <v>6.5432914738929275</v>
      </c>
      <c r="F18" s="27">
        <v>354</v>
      </c>
      <c r="G18" s="61">
        <v>11.698612029081296</v>
      </c>
      <c r="H18" s="27">
        <v>940</v>
      </c>
      <c r="I18" s="61">
        <v>31.064111037673499</v>
      </c>
      <c r="J18" s="27">
        <v>347</v>
      </c>
      <c r="K18" s="61">
        <v>11.467283542630536</v>
      </c>
      <c r="L18" s="27">
        <v>940</v>
      </c>
      <c r="M18" s="61">
        <v>31.064111037673499</v>
      </c>
      <c r="N18" s="27">
        <v>86</v>
      </c>
      <c r="O18" s="61">
        <v>2.8420356906807669</v>
      </c>
      <c r="P18" s="27">
        <v>154</v>
      </c>
      <c r="Q18" s="61">
        <v>5.0892267019167212</v>
      </c>
    </row>
    <row r="19" spans="1:17" x14ac:dyDescent="0.2">
      <c r="A19" s="30" t="s">
        <v>59</v>
      </c>
      <c r="B19" s="27">
        <v>28</v>
      </c>
      <c r="C19" s="61">
        <v>0.94626563028050015</v>
      </c>
      <c r="D19" s="27">
        <v>167</v>
      </c>
      <c r="E19" s="61">
        <v>5.6437985806015547</v>
      </c>
      <c r="F19" s="27">
        <v>417</v>
      </c>
      <c r="G19" s="61">
        <v>14.092598850963164</v>
      </c>
      <c r="H19" s="27">
        <v>911</v>
      </c>
      <c r="I19" s="61">
        <v>30.787428185197701</v>
      </c>
      <c r="J19" s="27">
        <v>306</v>
      </c>
      <c r="K19" s="61">
        <v>10.341331530922609</v>
      </c>
      <c r="L19" s="27">
        <v>902</v>
      </c>
      <c r="M19" s="61">
        <v>30.483271375464682</v>
      </c>
      <c r="N19" s="27">
        <v>98</v>
      </c>
      <c r="O19" s="61">
        <v>3.3119297059817505</v>
      </c>
      <c r="P19" s="27">
        <v>130</v>
      </c>
      <c r="Q19" s="61">
        <v>4.3933761405880363</v>
      </c>
    </row>
    <row r="20" spans="1:17" x14ac:dyDescent="0.2">
      <c r="A20" s="30" t="s">
        <v>60</v>
      </c>
      <c r="B20" s="27">
        <v>18</v>
      </c>
      <c r="C20" s="61">
        <v>1.6</v>
      </c>
      <c r="D20" s="27">
        <v>72</v>
      </c>
      <c r="E20" s="61">
        <v>6.4</v>
      </c>
      <c r="F20" s="27">
        <v>151</v>
      </c>
      <c r="G20" s="61">
        <v>13.422222222222221</v>
      </c>
      <c r="H20" s="27">
        <v>293</v>
      </c>
      <c r="I20" s="61">
        <v>26.044444444444441</v>
      </c>
      <c r="J20" s="27">
        <v>129</v>
      </c>
      <c r="K20" s="61">
        <v>11.466666666666667</v>
      </c>
      <c r="L20" s="27">
        <v>391</v>
      </c>
      <c r="M20" s="61">
        <v>34.755555555555553</v>
      </c>
      <c r="N20" s="27">
        <v>27</v>
      </c>
      <c r="O20" s="61">
        <v>2.4</v>
      </c>
      <c r="P20" s="27">
        <v>44</v>
      </c>
      <c r="Q20" s="61">
        <v>3.911111111111111</v>
      </c>
    </row>
    <row r="21" spans="1:17" x14ac:dyDescent="0.2">
      <c r="A21" s="30" t="s">
        <v>61</v>
      </c>
      <c r="B21" s="27">
        <v>13</v>
      </c>
      <c r="C21" s="61">
        <v>0.75757575757575757</v>
      </c>
      <c r="D21" s="27">
        <v>130</v>
      </c>
      <c r="E21" s="61">
        <v>7.5757575757575761</v>
      </c>
      <c r="F21" s="27">
        <v>186</v>
      </c>
      <c r="G21" s="61">
        <v>10.839160839160838</v>
      </c>
      <c r="H21" s="27">
        <v>541</v>
      </c>
      <c r="I21" s="61">
        <v>31.526806526806528</v>
      </c>
      <c r="J21" s="27">
        <v>154</v>
      </c>
      <c r="K21" s="61">
        <v>8.9743589743589745</v>
      </c>
      <c r="L21" s="27">
        <v>571</v>
      </c>
      <c r="M21" s="61">
        <v>33.275058275058271</v>
      </c>
      <c r="N21" s="27">
        <v>50</v>
      </c>
      <c r="O21" s="61">
        <v>2.9137529137529135</v>
      </c>
      <c r="P21" s="27">
        <v>71</v>
      </c>
      <c r="Q21" s="61">
        <v>4.1375291375291372</v>
      </c>
    </row>
    <row r="22" spans="1:17" x14ac:dyDescent="0.2">
      <c r="A22" s="30" t="s">
        <v>62</v>
      </c>
      <c r="B22" s="27">
        <v>11</v>
      </c>
      <c r="C22" s="61">
        <v>0.82706766917293228</v>
      </c>
      <c r="D22" s="27">
        <v>103</v>
      </c>
      <c r="E22" s="61">
        <v>7.7443609022556394</v>
      </c>
      <c r="F22" s="27">
        <v>214</v>
      </c>
      <c r="G22" s="61">
        <v>16.090225563909772</v>
      </c>
      <c r="H22" s="27">
        <v>363</v>
      </c>
      <c r="I22" s="61">
        <v>27.29323308270677</v>
      </c>
      <c r="J22" s="27">
        <v>116</v>
      </c>
      <c r="K22" s="61">
        <v>8.7218045112781954</v>
      </c>
      <c r="L22" s="27">
        <v>438</v>
      </c>
      <c r="M22" s="61">
        <v>32.932330827067666</v>
      </c>
      <c r="N22" s="27">
        <v>33</v>
      </c>
      <c r="O22" s="61">
        <v>2.481203007518797</v>
      </c>
      <c r="P22" s="27">
        <v>52</v>
      </c>
      <c r="Q22" s="61">
        <v>3.9097744360902258</v>
      </c>
    </row>
    <row r="23" spans="1:17" x14ac:dyDescent="0.2">
      <c r="A23" s="30" t="s">
        <v>63</v>
      </c>
      <c r="B23" s="27">
        <v>9</v>
      </c>
      <c r="C23" s="61">
        <v>3.2490974729241873</v>
      </c>
      <c r="D23" s="27">
        <v>13</v>
      </c>
      <c r="E23" s="61">
        <v>4.6931407942238268</v>
      </c>
      <c r="F23" s="27">
        <v>35</v>
      </c>
      <c r="G23" s="61">
        <v>12.63537906137184</v>
      </c>
      <c r="H23" s="27">
        <v>80</v>
      </c>
      <c r="I23" s="61">
        <v>28.880866425992778</v>
      </c>
      <c r="J23" s="27">
        <v>17</v>
      </c>
      <c r="K23" s="61">
        <v>6.1371841155234659</v>
      </c>
      <c r="L23" s="27">
        <v>94</v>
      </c>
      <c r="M23" s="61">
        <v>33.935018050541515</v>
      </c>
      <c r="N23" s="27">
        <v>7</v>
      </c>
      <c r="O23" s="61">
        <v>2.5270758122743682</v>
      </c>
      <c r="P23" s="27">
        <v>22</v>
      </c>
      <c r="Q23" s="61">
        <v>7.9422382671480145</v>
      </c>
    </row>
    <row r="24" spans="1:17" x14ac:dyDescent="0.2">
      <c r="A24" s="30" t="s">
        <v>64</v>
      </c>
      <c r="B24" s="27">
        <v>3</v>
      </c>
      <c r="C24" s="61">
        <v>0.36057692307692307</v>
      </c>
      <c r="D24" s="27">
        <v>52</v>
      </c>
      <c r="E24" s="61">
        <v>6.25</v>
      </c>
      <c r="F24" s="27">
        <v>135</v>
      </c>
      <c r="G24" s="61">
        <v>16.22596153846154</v>
      </c>
      <c r="H24" s="27">
        <v>214</v>
      </c>
      <c r="I24" s="61">
        <v>25.721153846153843</v>
      </c>
      <c r="J24" s="27">
        <v>99</v>
      </c>
      <c r="K24" s="61">
        <v>11.899038461538462</v>
      </c>
      <c r="L24" s="27">
        <v>263</v>
      </c>
      <c r="M24" s="61">
        <v>31.610576923076923</v>
      </c>
      <c r="N24" s="27">
        <v>30</v>
      </c>
      <c r="O24" s="61">
        <v>3.6057692307692304</v>
      </c>
      <c r="P24" s="27">
        <v>36</v>
      </c>
      <c r="Q24" s="61">
        <v>4.3269230769230766</v>
      </c>
    </row>
    <row r="25" spans="1:17" x14ac:dyDescent="0.2">
      <c r="A25" s="30" t="s">
        <v>65</v>
      </c>
      <c r="B25" s="27">
        <v>17</v>
      </c>
      <c r="C25" s="61">
        <v>4.788732394366197</v>
      </c>
      <c r="D25" s="27">
        <v>36</v>
      </c>
      <c r="E25" s="61">
        <v>10.140845070422536</v>
      </c>
      <c r="F25" s="27">
        <v>57</v>
      </c>
      <c r="G25" s="61">
        <v>16.056338028169016</v>
      </c>
      <c r="H25" s="27">
        <v>99</v>
      </c>
      <c r="I25" s="61">
        <v>27.887323943661972</v>
      </c>
      <c r="J25" s="27">
        <v>32</v>
      </c>
      <c r="K25" s="61">
        <v>9.0140845070422539</v>
      </c>
      <c r="L25" s="27">
        <v>103</v>
      </c>
      <c r="M25" s="61">
        <v>29.014084507042252</v>
      </c>
      <c r="N25" s="27">
        <v>4</v>
      </c>
      <c r="O25" s="61">
        <v>1.1267605633802817</v>
      </c>
      <c r="P25" s="27">
        <v>7</v>
      </c>
      <c r="Q25" s="61">
        <v>1.971830985915493</v>
      </c>
    </row>
    <row r="26" spans="1:17" x14ac:dyDescent="0.2">
      <c r="A26" s="30" t="s">
        <v>66</v>
      </c>
      <c r="B26" s="27">
        <v>30</v>
      </c>
      <c r="C26" s="61">
        <v>1.0623229461756374</v>
      </c>
      <c r="D26" s="27">
        <v>153</v>
      </c>
      <c r="E26" s="61">
        <v>5.4178470254957505</v>
      </c>
      <c r="F26" s="27">
        <v>353</v>
      </c>
      <c r="G26" s="61">
        <v>12.5</v>
      </c>
      <c r="H26" s="27">
        <v>699</v>
      </c>
      <c r="I26" s="61">
        <v>24.752124645892351</v>
      </c>
      <c r="J26" s="27">
        <v>373</v>
      </c>
      <c r="K26" s="61">
        <v>13.208215297450424</v>
      </c>
      <c r="L26" s="27">
        <v>1086</v>
      </c>
      <c r="M26" s="61">
        <v>38.456090651558071</v>
      </c>
      <c r="N26" s="27">
        <v>53</v>
      </c>
      <c r="O26" s="61">
        <v>1.8767705382436262</v>
      </c>
      <c r="P26" s="27">
        <v>77</v>
      </c>
      <c r="Q26" s="61">
        <v>2.726628895184136</v>
      </c>
    </row>
    <row r="27" spans="1:17" x14ac:dyDescent="0.2">
      <c r="A27" s="30" t="s">
        <v>67</v>
      </c>
      <c r="B27" s="27">
        <v>8</v>
      </c>
      <c r="C27" s="61">
        <v>0.62402496099843996</v>
      </c>
      <c r="D27" s="27">
        <v>76</v>
      </c>
      <c r="E27" s="61">
        <v>5.9282371294851792</v>
      </c>
      <c r="F27" s="27">
        <v>189</v>
      </c>
      <c r="G27" s="61">
        <v>14.742589703588143</v>
      </c>
      <c r="H27" s="27">
        <v>303</v>
      </c>
      <c r="I27" s="61">
        <v>23.634945397815912</v>
      </c>
      <c r="J27" s="27">
        <v>185</v>
      </c>
      <c r="K27" s="61">
        <v>14.430577223088923</v>
      </c>
      <c r="L27" s="27">
        <v>459</v>
      </c>
      <c r="M27" s="61">
        <v>35.80343213728549</v>
      </c>
      <c r="N27" s="27">
        <v>26</v>
      </c>
      <c r="O27" s="61">
        <v>2.0280811232449301</v>
      </c>
      <c r="P27" s="27">
        <v>36</v>
      </c>
      <c r="Q27" s="61">
        <v>2.80811232449298</v>
      </c>
    </row>
    <row r="28" spans="1:17" x14ac:dyDescent="0.2">
      <c r="A28" s="30" t="s">
        <v>68</v>
      </c>
      <c r="B28" s="27">
        <v>30</v>
      </c>
      <c r="C28" s="61">
        <v>0.7183908045977011</v>
      </c>
      <c r="D28" s="27">
        <v>282</v>
      </c>
      <c r="E28" s="61">
        <v>6.7528735632183912</v>
      </c>
      <c r="F28" s="27">
        <v>605</v>
      </c>
      <c r="G28" s="61">
        <v>14.487547892720306</v>
      </c>
      <c r="H28" s="27">
        <v>988</v>
      </c>
      <c r="I28" s="61">
        <v>23.659003831417625</v>
      </c>
      <c r="J28" s="27">
        <v>563</v>
      </c>
      <c r="K28" s="61">
        <v>13.481800766283525</v>
      </c>
      <c r="L28" s="27">
        <v>1470</v>
      </c>
      <c r="M28" s="61">
        <v>35.201149425287355</v>
      </c>
      <c r="N28" s="27">
        <v>108</v>
      </c>
      <c r="O28" s="61">
        <v>2.5862068965517242</v>
      </c>
      <c r="P28" s="27">
        <v>130</v>
      </c>
      <c r="Q28" s="61">
        <v>3.1130268199233715</v>
      </c>
    </row>
    <row r="29" spans="1:17" x14ac:dyDescent="0.2">
      <c r="A29" s="30" t="s">
        <v>69</v>
      </c>
      <c r="B29" s="27">
        <v>20</v>
      </c>
      <c r="C29" s="61">
        <v>5.6657223796034</v>
      </c>
      <c r="D29" s="27">
        <v>21</v>
      </c>
      <c r="E29" s="61">
        <v>5.9490084985835701</v>
      </c>
      <c r="F29" s="27">
        <v>61</v>
      </c>
      <c r="G29" s="61">
        <v>17.280453257790366</v>
      </c>
      <c r="H29" s="27">
        <v>82</v>
      </c>
      <c r="I29" s="61">
        <v>23.229461756373937</v>
      </c>
      <c r="J29" s="27">
        <v>38</v>
      </c>
      <c r="K29" s="61">
        <v>10.764872521246458</v>
      </c>
      <c r="L29" s="27">
        <v>116</v>
      </c>
      <c r="M29" s="61">
        <v>32.861189801699723</v>
      </c>
      <c r="N29" s="27">
        <v>8</v>
      </c>
      <c r="O29" s="61">
        <v>2.2662889518413598</v>
      </c>
      <c r="P29" s="27">
        <v>7</v>
      </c>
      <c r="Q29" s="61">
        <v>1.9830028328611897</v>
      </c>
    </row>
    <row r="30" spans="1:17" x14ac:dyDescent="0.2">
      <c r="A30" s="30" t="s">
        <v>70</v>
      </c>
      <c r="B30" s="27">
        <v>13</v>
      </c>
      <c r="C30" s="61">
        <v>2.3636363636363638</v>
      </c>
      <c r="D30" s="27">
        <v>48</v>
      </c>
      <c r="E30" s="61">
        <v>8.7272727272727284</v>
      </c>
      <c r="F30" s="27">
        <v>64</v>
      </c>
      <c r="G30" s="61">
        <v>11.636363636363637</v>
      </c>
      <c r="H30" s="27">
        <v>165</v>
      </c>
      <c r="I30" s="61">
        <v>30</v>
      </c>
      <c r="J30" s="27">
        <v>48</v>
      </c>
      <c r="K30" s="61">
        <v>8.7272727272727284</v>
      </c>
      <c r="L30" s="27">
        <v>177</v>
      </c>
      <c r="M30" s="61">
        <v>32.181818181818187</v>
      </c>
      <c r="N30" s="27">
        <v>17</v>
      </c>
      <c r="O30" s="61">
        <v>3.0909090909090908</v>
      </c>
      <c r="P30" s="27">
        <v>18</v>
      </c>
      <c r="Q30" s="61">
        <v>3.2727272727272729</v>
      </c>
    </row>
    <row r="31" spans="1:17" x14ac:dyDescent="0.2">
      <c r="A31" s="30" t="s">
        <v>71</v>
      </c>
      <c r="B31" s="27">
        <v>17</v>
      </c>
      <c r="C31" s="61">
        <v>0.6146059291395517</v>
      </c>
      <c r="D31" s="27">
        <v>182</v>
      </c>
      <c r="E31" s="61">
        <v>6.5798987707881427</v>
      </c>
      <c r="F31" s="27">
        <v>343</v>
      </c>
      <c r="G31" s="61">
        <v>12.40057845263919</v>
      </c>
      <c r="H31" s="27">
        <v>903</v>
      </c>
      <c r="I31" s="61">
        <v>32.646420824295006</v>
      </c>
      <c r="J31" s="27">
        <v>269</v>
      </c>
      <c r="K31" s="61">
        <v>9.7252349963846711</v>
      </c>
      <c r="L31" s="27">
        <v>865</v>
      </c>
      <c r="M31" s="61">
        <v>31.272595806218366</v>
      </c>
      <c r="N31" s="27">
        <v>67</v>
      </c>
      <c r="O31" s="61">
        <v>2.4222704266088213</v>
      </c>
      <c r="P31" s="27">
        <v>120</v>
      </c>
      <c r="Q31" s="61">
        <v>4.3383947939262475</v>
      </c>
    </row>
    <row r="32" spans="1:17" x14ac:dyDescent="0.2">
      <c r="A32" s="30" t="s">
        <v>72</v>
      </c>
      <c r="B32" s="27">
        <v>8</v>
      </c>
      <c r="C32" s="61">
        <v>0.37611659614480486</v>
      </c>
      <c r="D32" s="27">
        <v>157</v>
      </c>
      <c r="E32" s="61">
        <v>7.381288199341796</v>
      </c>
      <c r="F32" s="27">
        <v>250</v>
      </c>
      <c r="G32" s="61">
        <v>11.753643629525152</v>
      </c>
      <c r="H32" s="27">
        <v>649</v>
      </c>
      <c r="I32" s="61">
        <v>30.5124588622473</v>
      </c>
      <c r="J32" s="27">
        <v>223</v>
      </c>
      <c r="K32" s="61">
        <v>10.484250117536437</v>
      </c>
      <c r="L32" s="27">
        <v>655</v>
      </c>
      <c r="M32" s="61">
        <v>30.794546309355901</v>
      </c>
      <c r="N32" s="27">
        <v>55</v>
      </c>
      <c r="O32" s="61">
        <v>2.5858015984955336</v>
      </c>
      <c r="P32" s="27">
        <v>130</v>
      </c>
      <c r="Q32" s="61">
        <v>6.1118946873530797</v>
      </c>
    </row>
    <row r="33" spans="1:17" x14ac:dyDescent="0.2">
      <c r="A33" s="30" t="s">
        <v>73</v>
      </c>
      <c r="B33" s="27">
        <v>8</v>
      </c>
      <c r="C33" s="61">
        <v>0.46811000585137508</v>
      </c>
      <c r="D33" s="27">
        <v>129</v>
      </c>
      <c r="E33" s="61">
        <v>7.5482738443534227</v>
      </c>
      <c r="F33" s="27">
        <v>143</v>
      </c>
      <c r="G33" s="61">
        <v>8.3674663545933292</v>
      </c>
      <c r="H33" s="27">
        <v>738</v>
      </c>
      <c r="I33" s="61">
        <v>43.183148039789351</v>
      </c>
      <c r="J33" s="27">
        <v>64</v>
      </c>
      <c r="K33" s="61">
        <v>3.7448800468110006</v>
      </c>
      <c r="L33" s="27">
        <v>474</v>
      </c>
      <c r="M33" s="61">
        <v>27.735517846693973</v>
      </c>
      <c r="N33" s="27">
        <v>68</v>
      </c>
      <c r="O33" s="61">
        <v>3.978935049736688</v>
      </c>
      <c r="P33" s="27">
        <v>85</v>
      </c>
      <c r="Q33" s="61">
        <v>4.9736688121708603</v>
      </c>
    </row>
    <row r="34" spans="1:17" x14ac:dyDescent="0.2">
      <c r="A34" s="30" t="s">
        <v>74</v>
      </c>
      <c r="B34" s="27">
        <v>13</v>
      </c>
      <c r="C34" s="61">
        <v>0.80296479308214952</v>
      </c>
      <c r="D34" s="27">
        <v>123</v>
      </c>
      <c r="E34" s="61">
        <v>7.5972822730080294</v>
      </c>
      <c r="F34" s="27">
        <v>286</v>
      </c>
      <c r="G34" s="61">
        <v>17.665225447807291</v>
      </c>
      <c r="H34" s="27">
        <v>364</v>
      </c>
      <c r="I34" s="61">
        <v>22.483014206300187</v>
      </c>
      <c r="J34" s="27">
        <v>218</v>
      </c>
      <c r="K34" s="61">
        <v>13.465101914762197</v>
      </c>
      <c r="L34" s="27">
        <v>535</v>
      </c>
      <c r="M34" s="61">
        <v>33.045089561457694</v>
      </c>
      <c r="N34" s="27">
        <v>32</v>
      </c>
      <c r="O34" s="61">
        <v>1.9765287214329834</v>
      </c>
      <c r="P34" s="27">
        <v>48</v>
      </c>
      <c r="Q34" s="61">
        <v>2.964793082149475</v>
      </c>
    </row>
    <row r="35" spans="1:17" x14ac:dyDescent="0.2">
      <c r="A35" s="30" t="s">
        <v>75</v>
      </c>
      <c r="B35" s="27">
        <v>13</v>
      </c>
      <c r="C35" s="61">
        <v>2.166666666666667</v>
      </c>
      <c r="D35" s="27">
        <v>51</v>
      </c>
      <c r="E35" s="61">
        <v>8.5</v>
      </c>
      <c r="F35" s="27">
        <v>76</v>
      </c>
      <c r="G35" s="61">
        <v>12.666666666666668</v>
      </c>
      <c r="H35" s="27">
        <v>149</v>
      </c>
      <c r="I35" s="61">
        <v>24.833333333333332</v>
      </c>
      <c r="J35" s="27">
        <v>101</v>
      </c>
      <c r="K35" s="61">
        <v>16.833333333333332</v>
      </c>
      <c r="L35" s="27">
        <v>162</v>
      </c>
      <c r="M35" s="61">
        <v>27</v>
      </c>
      <c r="N35" s="27">
        <v>18</v>
      </c>
      <c r="O35" s="61">
        <v>3</v>
      </c>
      <c r="P35" s="27">
        <v>30</v>
      </c>
      <c r="Q35" s="61">
        <v>5</v>
      </c>
    </row>
    <row r="36" spans="1:17" x14ac:dyDescent="0.2">
      <c r="A36" s="30" t="s">
        <v>76</v>
      </c>
      <c r="B36" s="27">
        <v>9</v>
      </c>
      <c r="C36" s="61">
        <v>1.727447216890595</v>
      </c>
      <c r="D36" s="27">
        <v>36</v>
      </c>
      <c r="E36" s="61">
        <v>6.90978886756238</v>
      </c>
      <c r="F36" s="27">
        <v>78</v>
      </c>
      <c r="G36" s="61">
        <v>14.971209213051823</v>
      </c>
      <c r="H36" s="27">
        <v>143</v>
      </c>
      <c r="I36" s="61">
        <v>27.447216890595012</v>
      </c>
      <c r="J36" s="27">
        <v>59</v>
      </c>
      <c r="K36" s="61">
        <v>11.324376199616124</v>
      </c>
      <c r="L36" s="27">
        <v>156</v>
      </c>
      <c r="M36" s="61">
        <v>29.942418426103647</v>
      </c>
      <c r="N36" s="27">
        <v>22</v>
      </c>
      <c r="O36" s="61">
        <v>4.2226487523992322</v>
      </c>
      <c r="P36" s="27">
        <v>18</v>
      </c>
      <c r="Q36" s="61">
        <v>3.45489443378119</v>
      </c>
    </row>
    <row r="37" spans="1:17" x14ac:dyDescent="0.2">
      <c r="A37" s="30" t="s">
        <v>77</v>
      </c>
      <c r="B37" s="27">
        <v>5</v>
      </c>
      <c r="C37" s="61">
        <v>0.42625745950554139</v>
      </c>
      <c r="D37" s="27">
        <v>89</v>
      </c>
      <c r="E37" s="61">
        <v>7.5873827791986352</v>
      </c>
      <c r="F37" s="27">
        <v>219</v>
      </c>
      <c r="G37" s="61">
        <v>18.67007672634271</v>
      </c>
      <c r="H37" s="27">
        <v>303</v>
      </c>
      <c r="I37" s="61">
        <v>25.831202046035806</v>
      </c>
      <c r="J37" s="27">
        <v>164</v>
      </c>
      <c r="K37" s="61">
        <v>13.981244671781756</v>
      </c>
      <c r="L37" s="27">
        <v>321</v>
      </c>
      <c r="M37" s="61">
        <v>27.365728900255753</v>
      </c>
      <c r="N37" s="27">
        <v>42</v>
      </c>
      <c r="O37" s="61">
        <v>3.5805626598465472</v>
      </c>
      <c r="P37" s="27">
        <v>30</v>
      </c>
      <c r="Q37" s="61">
        <v>2.5575447570332481</v>
      </c>
    </row>
    <row r="38" spans="1:17" x14ac:dyDescent="0.2">
      <c r="A38" s="19" t="s">
        <v>78</v>
      </c>
      <c r="B38" s="27">
        <v>42</v>
      </c>
      <c r="C38" s="28">
        <v>1.1305518169582771</v>
      </c>
      <c r="D38" s="27">
        <v>257</v>
      </c>
      <c r="E38" s="28">
        <v>6.9179004037685061</v>
      </c>
      <c r="F38" s="27">
        <v>597</v>
      </c>
      <c r="G38" s="28">
        <v>16.069986541049801</v>
      </c>
      <c r="H38" s="27">
        <v>856</v>
      </c>
      <c r="I38" s="28">
        <v>23.041722745625844</v>
      </c>
      <c r="J38" s="27">
        <v>570</v>
      </c>
      <c r="K38" s="28">
        <v>15.343203230148047</v>
      </c>
      <c r="L38" s="27">
        <v>1174</v>
      </c>
      <c r="M38" s="28">
        <v>31.601615074024224</v>
      </c>
      <c r="N38" s="27">
        <v>87</v>
      </c>
      <c r="O38" s="28">
        <v>2.3418573351278602</v>
      </c>
      <c r="P38" s="27">
        <v>132</v>
      </c>
      <c r="Q38" s="28">
        <v>3.5531628532974433</v>
      </c>
    </row>
    <row r="39" spans="1:17" x14ac:dyDescent="0.2">
      <c r="A39" s="37" t="s">
        <v>35</v>
      </c>
      <c r="B39" s="38">
        <v>377</v>
      </c>
      <c r="C39" s="39">
        <v>0.75473964485195488</v>
      </c>
      <c r="D39" s="38">
        <v>3339</v>
      </c>
      <c r="E39" s="39">
        <v>6.6845508598426457</v>
      </c>
      <c r="F39" s="38">
        <v>6860</v>
      </c>
      <c r="G39" s="39">
        <v>13.733458789613822</v>
      </c>
      <c r="H39" s="38">
        <v>14191</v>
      </c>
      <c r="I39" s="39">
        <v>28.409841644811916</v>
      </c>
      <c r="J39" s="38">
        <v>5800</v>
      </c>
      <c r="K39" s="39">
        <v>11.611379151568539</v>
      </c>
      <c r="L39" s="38">
        <v>16109</v>
      </c>
      <c r="M39" s="39">
        <v>32.249604612520272</v>
      </c>
      <c r="N39" s="38">
        <v>1337</v>
      </c>
      <c r="O39" s="39">
        <v>2.6766230906288162</v>
      </c>
      <c r="P39" s="38">
        <v>1938</v>
      </c>
      <c r="Q39" s="39">
        <v>3.8798022061620392</v>
      </c>
    </row>
    <row r="40" spans="1:17" ht="13.5" x14ac:dyDescent="0.25">
      <c r="A40" s="65" t="s">
        <v>363</v>
      </c>
      <c r="B40" s="27">
        <v>620</v>
      </c>
      <c r="C40" s="33">
        <v>0.27957396535086532</v>
      </c>
      <c r="D40" s="27">
        <v>11940</v>
      </c>
      <c r="E40" s="33">
        <v>5.3840534617569871</v>
      </c>
      <c r="F40" s="27">
        <v>21557</v>
      </c>
      <c r="G40" s="33">
        <v>9.7206064049493612</v>
      </c>
      <c r="H40" s="27">
        <v>80566</v>
      </c>
      <c r="I40" s="33">
        <v>36.329284020093247</v>
      </c>
      <c r="J40" s="27">
        <v>22133</v>
      </c>
      <c r="K40" s="33">
        <v>9.9803396372753266</v>
      </c>
      <c r="L40" s="27">
        <v>68600</v>
      </c>
      <c r="M40" s="33">
        <v>30.93350648882155</v>
      </c>
      <c r="N40" s="27">
        <v>6501</v>
      </c>
      <c r="O40" s="33">
        <v>2.9314683044289929</v>
      </c>
      <c r="P40" s="27">
        <v>9849</v>
      </c>
      <c r="Q40" s="33">
        <v>4.4411677173236654</v>
      </c>
    </row>
    <row r="41" spans="1:17" x14ac:dyDescent="0.2">
      <c r="A41" s="30" t="s">
        <v>299</v>
      </c>
      <c r="B41" s="27">
        <v>1959</v>
      </c>
      <c r="C41" s="28">
        <v>0.58905600692794813</v>
      </c>
      <c r="D41" s="27">
        <v>22193</v>
      </c>
      <c r="E41" s="28">
        <v>6.6732618487758826</v>
      </c>
      <c r="F41" s="27">
        <v>37785</v>
      </c>
      <c r="G41" s="28">
        <v>11.361654528725126</v>
      </c>
      <c r="H41" s="27">
        <v>111980</v>
      </c>
      <c r="I41" s="28">
        <v>33.671511820210128</v>
      </c>
      <c r="J41" s="27">
        <v>31152</v>
      </c>
      <c r="K41" s="28">
        <v>9.3671632097087496</v>
      </c>
      <c r="L41" s="27">
        <v>103877</v>
      </c>
      <c r="M41" s="28">
        <v>31.235002976852716</v>
      </c>
      <c r="N41" s="27">
        <v>9623</v>
      </c>
      <c r="O41" s="28">
        <v>2.8935609773699054</v>
      </c>
      <c r="P41" s="27">
        <v>13997</v>
      </c>
      <c r="Q41" s="28">
        <v>4.2087886314295515</v>
      </c>
    </row>
    <row r="42" spans="1:17" ht="13.5" thickBot="1" x14ac:dyDescent="0.25">
      <c r="A42" s="64" t="s">
        <v>36</v>
      </c>
      <c r="B42" s="41">
        <v>22502</v>
      </c>
      <c r="C42" s="42">
        <v>4.1231635229575669</v>
      </c>
      <c r="D42" s="41">
        <v>38386</v>
      </c>
      <c r="E42" s="42">
        <v>7.0336750063216229</v>
      </c>
      <c r="F42" s="41">
        <v>68434</v>
      </c>
      <c r="G42" s="42">
        <v>12.539533042844106</v>
      </c>
      <c r="H42" s="41">
        <v>164557</v>
      </c>
      <c r="I42" s="42">
        <v>30.152671755725191</v>
      </c>
      <c r="J42" s="41">
        <v>42932</v>
      </c>
      <c r="K42" s="42">
        <v>7.8666632462720747</v>
      </c>
      <c r="L42" s="41">
        <v>173181</v>
      </c>
      <c r="M42" s="42">
        <v>31.732894056942239</v>
      </c>
      <c r="N42" s="41">
        <v>14926</v>
      </c>
      <c r="O42" s="42">
        <v>2.7349719466565032</v>
      </c>
      <c r="P42" s="41">
        <v>20828</v>
      </c>
      <c r="Q42" s="42">
        <v>3.8164274222806944</v>
      </c>
    </row>
    <row r="43" spans="1:17" x14ac:dyDescent="0.2">
      <c r="A43" s="43" t="s">
        <v>364</v>
      </c>
      <c r="B43" s="49"/>
      <c r="C43" s="49"/>
      <c r="D43" s="49"/>
      <c r="E43" s="49"/>
      <c r="F43" s="49"/>
      <c r="G43" s="49"/>
      <c r="H43" s="49"/>
      <c r="I43" s="49"/>
      <c r="J43" s="49"/>
      <c r="K43" s="49"/>
      <c r="L43" s="49"/>
      <c r="M43" s="49"/>
      <c r="N43" s="49"/>
      <c r="O43" s="49"/>
      <c r="P43" s="49"/>
      <c r="Q43" s="49"/>
    </row>
    <row r="44" spans="1:17" x14ac:dyDescent="0.2">
      <c r="B44" s="31"/>
      <c r="C44" s="31"/>
      <c r="D44" s="31"/>
      <c r="E44" s="31"/>
      <c r="F44" s="31"/>
      <c r="G44" s="31"/>
      <c r="H44" s="31"/>
      <c r="I44" s="31"/>
    </row>
  </sheetData>
  <mergeCells count="9">
    <mergeCell ref="A7:A8"/>
    <mergeCell ref="B7:C7"/>
    <mergeCell ref="D7:E7"/>
    <mergeCell ref="F7:G7"/>
    <mergeCell ref="P7:Q7"/>
    <mergeCell ref="H7:I7"/>
    <mergeCell ref="J7:K7"/>
    <mergeCell ref="L7:M7"/>
    <mergeCell ref="N7:O7"/>
  </mergeCells>
  <phoneticPr fontId="2" type="noConversion"/>
  <conditionalFormatting sqref="C40:C42 C9:C38 E9:E38 G9:G38 I9:I38 K9:K38 M9:M38 O9:O38 Q9:Q38 E40:E42 G40:G42 I40:I42 K40:K42 M40:M42 O40:O42 Q40:Q42">
    <cfRule type="colorScale" priority="3">
      <colorScale>
        <cfvo type="min"/>
        <cfvo type="max"/>
        <color rgb="FFFFEF9C"/>
        <color rgb="FF63BE7B"/>
      </colorScale>
    </cfRule>
  </conditionalFormatting>
  <conditionalFormatting sqref="Q9:Q42 O9:O42 M9:M42 K9:K42 I9:I42 G9:G42 E9:E42 C9:C42">
    <cfRule type="colorScale" priority="1">
      <colorScale>
        <cfvo type="min"/>
        <cfvo type="max"/>
        <color rgb="FFFFEF9C"/>
        <color rgb="FF63BE7B"/>
      </colorScale>
    </cfRule>
  </conditionalFormatting>
  <hyperlinks>
    <hyperlink ref="A1" location="Índex!A1" display="TORNAR A L'ÍNDEX" xr:uid="{00000000-0004-0000-0600-000000000000}"/>
    <hyperlink ref="C1" location="TaulaE5!A1" display="TAULA ANTERIOR" xr:uid="{00000000-0004-0000-0600-000001000000}"/>
    <hyperlink ref="E1" location="GràficE1!A1" display="TAULA SEGÜENT" xr:uid="{00000000-0004-0000-0600-000002000000}"/>
  </hyperlinks>
  <pageMargins left="0.75" right="0.75" top="1" bottom="1" header="0" footer="0"/>
  <pageSetup paperSize="9" scale="75" orientation="landscape"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I66"/>
  <sheetViews>
    <sheetView zoomScaleNormal="100" workbookViewId="0">
      <selection activeCell="A3" sqref="A3"/>
    </sheetView>
  </sheetViews>
  <sheetFormatPr baseColWidth="10" defaultColWidth="13.33203125" defaultRowHeight="12.75" x14ac:dyDescent="0.2"/>
  <cols>
    <col min="1" max="16384" width="13.33203125" style="66"/>
  </cols>
  <sheetData>
    <row r="1" spans="1:9" x14ac:dyDescent="0.2">
      <c r="A1" s="21" t="s">
        <v>34</v>
      </c>
      <c r="B1" s="19"/>
      <c r="C1" s="21" t="s">
        <v>87</v>
      </c>
      <c r="D1" s="19"/>
      <c r="E1" s="21" t="s">
        <v>47</v>
      </c>
      <c r="F1" s="19"/>
    </row>
    <row r="2" spans="1:9" x14ac:dyDescent="0.2">
      <c r="A2" s="21"/>
      <c r="B2" s="19"/>
      <c r="C2" s="19"/>
      <c r="D2" s="19"/>
      <c r="E2" s="19"/>
      <c r="F2" s="19"/>
    </row>
    <row r="3" spans="1:9" x14ac:dyDescent="0.2">
      <c r="A3" s="15" t="s">
        <v>437</v>
      </c>
      <c r="B3" s="15"/>
      <c r="C3" s="15"/>
      <c r="D3" s="15"/>
      <c r="E3" s="15"/>
      <c r="F3" s="15"/>
      <c r="G3" s="15"/>
      <c r="H3" s="15"/>
      <c r="I3" s="15"/>
    </row>
    <row r="5" spans="1:9" x14ac:dyDescent="0.2">
      <c r="A5" s="23" t="s">
        <v>178</v>
      </c>
      <c r="B5" s="23" t="s">
        <v>408</v>
      </c>
    </row>
    <row r="6" spans="1:9" x14ac:dyDescent="0.2">
      <c r="A6" s="23" t="s">
        <v>103</v>
      </c>
      <c r="B6" s="19"/>
    </row>
    <row r="7" spans="1:9" x14ac:dyDescent="0.2">
      <c r="A7" s="23"/>
      <c r="B7" s="19"/>
    </row>
    <row r="9" spans="1:9" x14ac:dyDescent="0.2">
      <c r="H9" s="67"/>
    </row>
    <row r="32" spans="1:1" x14ac:dyDescent="0.2">
      <c r="A32" s="43" t="s">
        <v>364</v>
      </c>
    </row>
    <row r="34" spans="1:8" ht="25.5" x14ac:dyDescent="0.2">
      <c r="A34" s="68" t="s">
        <v>267</v>
      </c>
      <c r="B34" s="69" t="s">
        <v>88</v>
      </c>
      <c r="C34" s="69" t="s">
        <v>89</v>
      </c>
      <c r="D34" s="69" t="s">
        <v>113</v>
      </c>
      <c r="E34" s="70"/>
      <c r="F34" s="70"/>
      <c r="G34" s="70"/>
      <c r="H34" s="70"/>
    </row>
    <row r="35" spans="1:8" x14ac:dyDescent="0.2">
      <c r="A35" s="70" t="s">
        <v>79</v>
      </c>
      <c r="B35" s="71">
        <v>-2.7777777777777777</v>
      </c>
      <c r="C35" s="71">
        <v>2.6490066225165565</v>
      </c>
      <c r="D35" s="71">
        <v>-1.3089005235602094</v>
      </c>
      <c r="E35" s="70"/>
      <c r="F35" s="70"/>
      <c r="G35" s="70"/>
      <c r="H35" s="70"/>
    </row>
    <row r="36" spans="1:8" x14ac:dyDescent="0.2">
      <c r="A36" s="70" t="s">
        <v>80</v>
      </c>
      <c r="B36" s="71">
        <v>8.7183958151700089E-2</v>
      </c>
      <c r="C36" s="71">
        <v>-1.2192891544229714E-2</v>
      </c>
      <c r="D36" s="71">
        <v>-0.26881720430107531</v>
      </c>
      <c r="E36" s="70"/>
      <c r="F36" s="70"/>
      <c r="G36" s="70"/>
      <c r="H36" s="70"/>
    </row>
    <row r="37" spans="1:8" x14ac:dyDescent="0.2">
      <c r="A37" s="70" t="s">
        <v>81</v>
      </c>
      <c r="B37" s="71">
        <v>0.50654284508231318</v>
      </c>
      <c r="C37" s="71">
        <v>2.1843971631205674</v>
      </c>
      <c r="D37" s="71">
        <v>0.23378141437755698</v>
      </c>
      <c r="E37" s="70"/>
      <c r="F37" s="70"/>
      <c r="G37" s="70"/>
      <c r="H37" s="70"/>
    </row>
    <row r="38" spans="1:8" x14ac:dyDescent="0.2">
      <c r="A38" s="70" t="s">
        <v>82</v>
      </c>
      <c r="B38" s="71">
        <v>0.48723445722081471</v>
      </c>
      <c r="C38" s="71">
        <v>4.1136704185106456</v>
      </c>
      <c r="D38" s="71">
        <v>0.32520325203252032</v>
      </c>
      <c r="E38" s="70"/>
      <c r="F38" s="70"/>
      <c r="G38" s="72"/>
      <c r="H38" s="70"/>
    </row>
    <row r="39" spans="1:8" x14ac:dyDescent="0.2">
      <c r="A39" s="70" t="s">
        <v>83</v>
      </c>
      <c r="B39" s="71">
        <v>1.1560693641618496</v>
      </c>
      <c r="C39" s="71">
        <v>0.43606855756104962</v>
      </c>
      <c r="D39" s="71">
        <v>0.24196335983408226</v>
      </c>
      <c r="E39" s="70"/>
      <c r="F39" s="70"/>
      <c r="G39" s="70"/>
      <c r="H39" s="70"/>
    </row>
    <row r="40" spans="1:8" x14ac:dyDescent="0.2">
      <c r="A40" s="70" t="s">
        <v>84</v>
      </c>
      <c r="B40" s="71">
        <v>0.8203228367292934</v>
      </c>
      <c r="C40" s="71">
        <v>8.9790513598762125</v>
      </c>
      <c r="D40" s="71">
        <v>0.12430853378084405</v>
      </c>
      <c r="E40" s="70"/>
      <c r="F40" s="70"/>
      <c r="G40" s="70"/>
      <c r="H40" s="70"/>
    </row>
    <row r="41" spans="1:8" x14ac:dyDescent="0.2">
      <c r="A41" s="70" t="s">
        <v>85</v>
      </c>
      <c r="B41" s="71">
        <v>2.5862068965517242</v>
      </c>
      <c r="C41" s="71">
        <v>13.419894557971329</v>
      </c>
      <c r="D41" s="71">
        <v>-0.74239049740163321</v>
      </c>
      <c r="E41" s="70"/>
      <c r="F41" s="70"/>
      <c r="G41" s="70"/>
      <c r="H41" s="70"/>
    </row>
    <row r="42" spans="1:8" x14ac:dyDescent="0.2">
      <c r="A42" s="70" t="s">
        <v>86</v>
      </c>
      <c r="B42" s="71">
        <v>-0.85784313725490202</v>
      </c>
      <c r="C42" s="71">
        <v>14.426040061633284</v>
      </c>
      <c r="D42" s="71">
        <v>0.20682523267838679</v>
      </c>
      <c r="E42" s="70"/>
      <c r="F42" s="70"/>
      <c r="G42" s="70"/>
      <c r="H42" s="70"/>
    </row>
    <row r="43" spans="1:8" x14ac:dyDescent="0.2">
      <c r="A43" s="70"/>
      <c r="B43" s="73"/>
      <c r="C43" s="73"/>
      <c r="D43" s="70"/>
      <c r="E43" s="70"/>
      <c r="F43" s="70"/>
      <c r="G43" s="70"/>
      <c r="H43" s="70"/>
    </row>
    <row r="44" spans="1:8" ht="25.5" x14ac:dyDescent="0.2">
      <c r="A44" s="68" t="s">
        <v>114</v>
      </c>
      <c r="B44" s="69" t="s">
        <v>88</v>
      </c>
      <c r="C44" s="69" t="s">
        <v>89</v>
      </c>
      <c r="D44" s="69" t="s">
        <v>113</v>
      </c>
      <c r="E44" s="70"/>
      <c r="F44" s="70"/>
      <c r="G44" s="70"/>
      <c r="H44" s="70"/>
    </row>
    <row r="45" spans="1:8" x14ac:dyDescent="0.2">
      <c r="A45" s="70" t="s">
        <v>79</v>
      </c>
      <c r="B45" s="74">
        <v>35</v>
      </c>
      <c r="C45" s="74">
        <v>155</v>
      </c>
      <c r="D45" s="74">
        <v>377</v>
      </c>
      <c r="E45" s="73"/>
      <c r="F45" s="73"/>
      <c r="G45" s="73"/>
      <c r="H45" s="73"/>
    </row>
    <row r="46" spans="1:8" x14ac:dyDescent="0.2">
      <c r="A46" s="70" t="s">
        <v>80</v>
      </c>
      <c r="B46" s="74">
        <v>2296</v>
      </c>
      <c r="C46" s="74">
        <v>49203</v>
      </c>
      <c r="D46" s="74">
        <v>3339</v>
      </c>
      <c r="E46" s="70"/>
      <c r="F46" s="70"/>
      <c r="G46" s="70"/>
      <c r="H46" s="70"/>
    </row>
    <row r="47" spans="1:8" x14ac:dyDescent="0.2">
      <c r="A47" s="70" t="s">
        <v>81</v>
      </c>
      <c r="B47" s="74">
        <v>2381</v>
      </c>
      <c r="C47" s="74">
        <v>18010</v>
      </c>
      <c r="D47" s="74">
        <v>6860</v>
      </c>
      <c r="E47" s="70"/>
      <c r="F47" s="70"/>
      <c r="G47" s="70"/>
      <c r="H47" s="70"/>
    </row>
    <row r="48" spans="1:8" x14ac:dyDescent="0.2">
      <c r="A48" s="70" t="s">
        <v>82</v>
      </c>
      <c r="B48" s="74">
        <v>5156</v>
      </c>
      <c r="C48" s="74">
        <v>59755</v>
      </c>
      <c r="D48" s="74">
        <v>14191</v>
      </c>
      <c r="E48" s="70"/>
      <c r="F48" s="70"/>
      <c r="G48" s="70"/>
      <c r="H48" s="70"/>
    </row>
    <row r="49" spans="1:8" x14ac:dyDescent="0.2">
      <c r="A49" s="70" t="s">
        <v>83</v>
      </c>
      <c r="B49" s="74">
        <v>1400</v>
      </c>
      <c r="C49" s="74">
        <v>26487</v>
      </c>
      <c r="D49" s="74">
        <v>5800</v>
      </c>
      <c r="E49" s="70"/>
      <c r="F49" s="70"/>
      <c r="G49" s="70"/>
      <c r="H49" s="70"/>
    </row>
    <row r="50" spans="1:8" x14ac:dyDescent="0.2">
      <c r="A50" s="70" t="s">
        <v>84</v>
      </c>
      <c r="B50" s="74">
        <v>7620</v>
      </c>
      <c r="C50" s="74">
        <v>73247</v>
      </c>
      <c r="D50" s="74">
        <v>16109</v>
      </c>
      <c r="E50" s="70"/>
      <c r="F50" s="73"/>
      <c r="G50" s="73"/>
      <c r="H50" s="73"/>
    </row>
    <row r="51" spans="1:8" x14ac:dyDescent="0.2">
      <c r="A51" s="70" t="s">
        <v>85</v>
      </c>
      <c r="B51" s="74">
        <v>833</v>
      </c>
      <c r="C51" s="74">
        <v>26031</v>
      </c>
      <c r="D51" s="74">
        <v>1337</v>
      </c>
      <c r="E51" s="70"/>
      <c r="F51" s="70"/>
      <c r="G51" s="70"/>
      <c r="H51" s="70"/>
    </row>
    <row r="52" spans="1:8" x14ac:dyDescent="0.2">
      <c r="A52" s="70" t="s">
        <v>86</v>
      </c>
      <c r="B52" s="74">
        <v>809</v>
      </c>
      <c r="C52" s="74">
        <v>17823</v>
      </c>
      <c r="D52" s="74">
        <v>1938</v>
      </c>
      <c r="E52" s="70"/>
      <c r="F52" s="73"/>
      <c r="G52" s="70"/>
      <c r="H52" s="70"/>
    </row>
    <row r="53" spans="1:8" x14ac:dyDescent="0.2">
      <c r="A53" s="70"/>
      <c r="B53" s="73">
        <v>20530</v>
      </c>
      <c r="C53" s="73">
        <v>270711</v>
      </c>
      <c r="D53" s="73">
        <v>49951</v>
      </c>
      <c r="E53" s="70"/>
      <c r="F53" s="70"/>
      <c r="G53" s="70"/>
      <c r="H53" s="70"/>
    </row>
    <row r="54" spans="1:8" ht="25.5" x14ac:dyDescent="0.2">
      <c r="A54" s="68" t="s">
        <v>41</v>
      </c>
      <c r="B54" s="69" t="s">
        <v>88</v>
      </c>
      <c r="C54" s="69" t="s">
        <v>89</v>
      </c>
      <c r="D54" s="69" t="s">
        <v>113</v>
      </c>
      <c r="E54" s="70"/>
      <c r="F54" s="70"/>
      <c r="G54" s="70"/>
      <c r="H54" s="70"/>
    </row>
    <row r="55" spans="1:8" x14ac:dyDescent="0.2">
      <c r="A55" s="70" t="s">
        <v>79</v>
      </c>
      <c r="B55" s="74">
        <v>36</v>
      </c>
      <c r="C55" s="74">
        <v>151</v>
      </c>
      <c r="D55" s="74">
        <v>382</v>
      </c>
      <c r="E55" s="73"/>
      <c r="F55" s="73"/>
      <c r="G55" s="73"/>
      <c r="H55" s="73"/>
    </row>
    <row r="56" spans="1:8" x14ac:dyDescent="0.2">
      <c r="A56" s="70" t="s">
        <v>80</v>
      </c>
      <c r="B56" s="74">
        <v>2294</v>
      </c>
      <c r="C56" s="74">
        <v>49209</v>
      </c>
      <c r="D56" s="74">
        <v>3348</v>
      </c>
      <c r="E56" s="70"/>
      <c r="F56" s="70"/>
      <c r="G56" s="70"/>
      <c r="H56" s="70"/>
    </row>
    <row r="57" spans="1:8" x14ac:dyDescent="0.2">
      <c r="A57" s="70" t="s">
        <v>81</v>
      </c>
      <c r="B57" s="74">
        <v>2369</v>
      </c>
      <c r="C57" s="74">
        <v>17625</v>
      </c>
      <c r="D57" s="74">
        <v>6844</v>
      </c>
      <c r="E57" s="70"/>
      <c r="F57" s="70"/>
      <c r="G57" s="70"/>
      <c r="H57" s="70"/>
    </row>
    <row r="58" spans="1:8" x14ac:dyDescent="0.2">
      <c r="A58" s="70" t="s">
        <v>82</v>
      </c>
      <c r="B58" s="74">
        <v>5131</v>
      </c>
      <c r="C58" s="74">
        <v>57394</v>
      </c>
      <c r="D58" s="74">
        <v>14145</v>
      </c>
      <c r="E58" s="70"/>
      <c r="F58" s="70"/>
      <c r="G58" s="70"/>
      <c r="H58" s="70"/>
    </row>
    <row r="59" spans="1:8" x14ac:dyDescent="0.2">
      <c r="A59" s="70" t="s">
        <v>83</v>
      </c>
      <c r="B59" s="74">
        <v>1384</v>
      </c>
      <c r="C59" s="74">
        <v>26372</v>
      </c>
      <c r="D59" s="74">
        <v>5786</v>
      </c>
      <c r="E59" s="70"/>
      <c r="F59" s="70"/>
      <c r="G59" s="70"/>
      <c r="H59" s="70"/>
    </row>
    <row r="60" spans="1:8" x14ac:dyDescent="0.2">
      <c r="A60" s="70" t="s">
        <v>84</v>
      </c>
      <c r="B60" s="74">
        <v>7558</v>
      </c>
      <c r="C60" s="74">
        <v>67212</v>
      </c>
      <c r="D60" s="74">
        <v>16089</v>
      </c>
      <c r="E60" s="70"/>
      <c r="F60" s="70"/>
      <c r="G60" s="70"/>
      <c r="H60" s="70"/>
    </row>
    <row r="61" spans="1:8" x14ac:dyDescent="0.2">
      <c r="A61" s="70" t="s">
        <v>85</v>
      </c>
      <c r="B61" s="74">
        <v>812</v>
      </c>
      <c r="C61" s="74">
        <v>22951</v>
      </c>
      <c r="D61" s="74">
        <v>1347</v>
      </c>
      <c r="E61" s="70"/>
      <c r="F61" s="70"/>
      <c r="G61" s="70"/>
      <c r="H61" s="70"/>
    </row>
    <row r="62" spans="1:8" x14ac:dyDescent="0.2">
      <c r="A62" s="70" t="s">
        <v>86</v>
      </c>
      <c r="B62" s="74">
        <v>816</v>
      </c>
      <c r="C62" s="74">
        <v>15576</v>
      </c>
      <c r="D62" s="74">
        <v>1934</v>
      </c>
      <c r="E62" s="70"/>
      <c r="F62" s="70"/>
      <c r="G62" s="70"/>
      <c r="H62" s="70"/>
    </row>
    <row r="63" spans="1:8" x14ac:dyDescent="0.2">
      <c r="A63" s="70"/>
      <c r="B63" s="73">
        <v>20400</v>
      </c>
      <c r="C63" s="73">
        <v>256490</v>
      </c>
      <c r="D63" s="73">
        <v>49875</v>
      </c>
      <c r="E63" s="70"/>
      <c r="F63" s="70"/>
      <c r="G63" s="70"/>
      <c r="H63" s="70"/>
    </row>
    <row r="64" spans="1:8" x14ac:dyDescent="0.2">
      <c r="A64" s="70"/>
      <c r="B64" s="73"/>
      <c r="C64" s="73"/>
      <c r="D64" s="70"/>
      <c r="E64" s="70"/>
      <c r="F64" s="70"/>
      <c r="G64" s="70"/>
      <c r="H64" s="70"/>
    </row>
    <row r="65" spans="1:8" x14ac:dyDescent="0.2">
      <c r="A65" s="70"/>
      <c r="B65" s="70"/>
      <c r="C65" s="73"/>
      <c r="D65" s="70"/>
      <c r="E65" s="70"/>
      <c r="F65" s="70"/>
      <c r="G65" s="70"/>
      <c r="H65" s="70"/>
    </row>
    <row r="66" spans="1:8" x14ac:dyDescent="0.2">
      <c r="A66" s="70"/>
      <c r="B66" s="70"/>
      <c r="C66" s="70"/>
      <c r="D66" s="70"/>
      <c r="E66" s="70"/>
      <c r="F66" s="70"/>
      <c r="G66" s="70"/>
      <c r="H66" s="70"/>
    </row>
  </sheetData>
  <phoneticPr fontId="12" type="noConversion"/>
  <hyperlinks>
    <hyperlink ref="A1" location="Índex!A1" display="TORNAR A L'ÍNDEX" xr:uid="{00000000-0004-0000-0700-000000000000}"/>
    <hyperlink ref="C1" location="TaulaE6!A1" display="TAULA ANTERIOR" xr:uid="{00000000-0004-0000-0700-000001000000}"/>
    <hyperlink ref="E1" location="GràficE2!A1" display="TAULA SEGÜENT" xr:uid="{00000000-0004-0000-07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I71"/>
  <sheetViews>
    <sheetView zoomScaleNormal="100" workbookViewId="0">
      <selection activeCell="A3" sqref="A3"/>
    </sheetView>
  </sheetViews>
  <sheetFormatPr baseColWidth="10" defaultColWidth="13.33203125" defaultRowHeight="12.75" x14ac:dyDescent="0.2"/>
  <cols>
    <col min="1" max="16384" width="13.33203125" style="66"/>
  </cols>
  <sheetData>
    <row r="1" spans="1:9" x14ac:dyDescent="0.2">
      <c r="A1" s="21" t="s">
        <v>34</v>
      </c>
      <c r="B1" s="19"/>
      <c r="C1" s="21" t="s">
        <v>87</v>
      </c>
      <c r="D1" s="19"/>
      <c r="E1" s="21" t="s">
        <v>47</v>
      </c>
      <c r="F1" s="19"/>
    </row>
    <row r="2" spans="1:9" x14ac:dyDescent="0.2">
      <c r="A2" s="21"/>
      <c r="B2" s="19"/>
      <c r="C2" s="19"/>
      <c r="D2" s="19"/>
      <c r="E2" s="19"/>
      <c r="F2" s="19"/>
    </row>
    <row r="3" spans="1:9" x14ac:dyDescent="0.2">
      <c r="A3" s="15" t="s">
        <v>437</v>
      </c>
      <c r="B3" s="15"/>
      <c r="C3" s="15"/>
      <c r="D3" s="15"/>
      <c r="E3" s="15"/>
      <c r="F3" s="15"/>
      <c r="G3" s="15"/>
      <c r="H3" s="15"/>
      <c r="I3" s="15"/>
    </row>
    <row r="5" spans="1:9" x14ac:dyDescent="0.2">
      <c r="A5" s="23" t="str">
        <f>Índex!B27</f>
        <v>Gràfic E2</v>
      </c>
      <c r="B5" s="23" t="str">
        <f>Índex!A8</f>
        <v>3r trimestre 2020</v>
      </c>
    </row>
    <row r="6" spans="1:9" x14ac:dyDescent="0.2">
      <c r="A6" s="23" t="str">
        <f>Índex!C27</f>
        <v>Variació anual de l'estructura productiva per sectors econòmics. Baix Llobregat</v>
      </c>
      <c r="B6" s="19"/>
    </row>
    <row r="7" spans="1:9" x14ac:dyDescent="0.2">
      <c r="A7" s="23"/>
      <c r="B7" s="19"/>
    </row>
    <row r="9" spans="1:9" x14ac:dyDescent="0.2">
      <c r="H9" s="67"/>
    </row>
    <row r="32" spans="1:1" x14ac:dyDescent="0.2">
      <c r="A32" s="43" t="s">
        <v>364</v>
      </c>
    </row>
    <row r="34" spans="1:7" ht="25.5" x14ac:dyDescent="0.2">
      <c r="A34" s="68" t="s">
        <v>267</v>
      </c>
      <c r="B34" s="69" t="s">
        <v>88</v>
      </c>
      <c r="C34" s="69" t="s">
        <v>89</v>
      </c>
      <c r="D34" s="69" t="s">
        <v>113</v>
      </c>
      <c r="E34" s="70"/>
      <c r="F34" s="70"/>
    </row>
    <row r="35" spans="1:7" x14ac:dyDescent="0.2">
      <c r="A35" s="70" t="s">
        <v>79</v>
      </c>
      <c r="B35" s="71">
        <f>(B45-B55)/B55*100</f>
        <v>-7.8947368421052628</v>
      </c>
      <c r="C35" s="71">
        <f>(C45-C55)/C55*100</f>
        <v>26.016260162601629</v>
      </c>
      <c r="D35" s="71">
        <f t="shared" ref="B35:D42" si="0">(D45-D55)/D55*100</f>
        <v>-1.3089005235602094</v>
      </c>
      <c r="E35" s="70"/>
      <c r="F35" s="70"/>
    </row>
    <row r="36" spans="1:7" x14ac:dyDescent="0.2">
      <c r="A36" s="70" t="s">
        <v>80</v>
      </c>
      <c r="B36" s="71">
        <f t="shared" si="0"/>
        <v>-11.111111111111111</v>
      </c>
      <c r="C36" s="71">
        <f t="shared" si="0"/>
        <v>1.6261815225124505E-2</v>
      </c>
      <c r="D36" s="71">
        <f t="shared" si="0"/>
        <v>-2.7947598253275108</v>
      </c>
      <c r="E36" s="70"/>
      <c r="F36" s="70"/>
    </row>
    <row r="37" spans="1:7" x14ac:dyDescent="0.2">
      <c r="A37" s="70" t="s">
        <v>81</v>
      </c>
      <c r="B37" s="71">
        <f t="shared" si="0"/>
        <v>-2.7369281045751634</v>
      </c>
      <c r="C37" s="71">
        <f t="shared" si="0"/>
        <v>2.7264430755190512</v>
      </c>
      <c r="D37" s="71">
        <f t="shared" si="0"/>
        <v>1.7804154302670623</v>
      </c>
      <c r="E37" s="70"/>
      <c r="F37" s="70"/>
    </row>
    <row r="38" spans="1:7" x14ac:dyDescent="0.2">
      <c r="A38" s="70" t="s">
        <v>82</v>
      </c>
      <c r="B38" s="71">
        <f t="shared" si="0"/>
        <v>-4.9410029498525079</v>
      </c>
      <c r="C38" s="71">
        <f t="shared" si="0"/>
        <v>2.0842231143760142</v>
      </c>
      <c r="D38" s="71">
        <f t="shared" si="0"/>
        <v>-0.40704610849884199</v>
      </c>
      <c r="E38" s="70"/>
      <c r="F38" s="70"/>
      <c r="G38" s="75"/>
    </row>
    <row r="39" spans="1:7" x14ac:dyDescent="0.2">
      <c r="A39" s="70" t="s">
        <v>83</v>
      </c>
      <c r="B39" s="71">
        <f t="shared" si="0"/>
        <v>-9.5607235142118849</v>
      </c>
      <c r="C39" s="71">
        <f t="shared" si="0"/>
        <v>-3.9386356218039391</v>
      </c>
      <c r="D39" s="71">
        <f t="shared" si="0"/>
        <v>0.2073255010366275</v>
      </c>
      <c r="E39" s="70"/>
      <c r="F39" s="70"/>
    </row>
    <row r="40" spans="1:7" x14ac:dyDescent="0.2">
      <c r="A40" s="70" t="s">
        <v>84</v>
      </c>
      <c r="B40" s="71">
        <f t="shared" si="0"/>
        <v>-7.8374455732946293</v>
      </c>
      <c r="C40" s="71">
        <f t="shared" si="0"/>
        <v>2.2445874453858932</v>
      </c>
      <c r="D40" s="71">
        <f t="shared" si="0"/>
        <v>-1.0017207472959686</v>
      </c>
      <c r="E40" s="70"/>
      <c r="F40" s="70"/>
    </row>
    <row r="41" spans="1:7" x14ac:dyDescent="0.2">
      <c r="A41" s="70" t="s">
        <v>85</v>
      </c>
      <c r="B41" s="71">
        <f t="shared" si="0"/>
        <v>-5.9819413092550793</v>
      </c>
      <c r="C41" s="71">
        <f t="shared" si="0"/>
        <v>0.29667873930800648</v>
      </c>
      <c r="D41" s="71">
        <f t="shared" si="0"/>
        <v>-0.14936519790888725</v>
      </c>
      <c r="E41" s="70"/>
      <c r="F41" s="70"/>
    </row>
    <row r="42" spans="1:7" x14ac:dyDescent="0.2">
      <c r="A42" s="70" t="s">
        <v>86</v>
      </c>
      <c r="B42" s="71">
        <f t="shared" si="0"/>
        <v>-4.7114252061248525</v>
      </c>
      <c r="C42" s="71">
        <f t="shared" si="0"/>
        <v>1.2325343632852437</v>
      </c>
      <c r="D42" s="71">
        <f t="shared" si="0"/>
        <v>1.6789087093389297</v>
      </c>
      <c r="E42" s="70"/>
      <c r="F42" s="70"/>
    </row>
    <row r="43" spans="1:7" x14ac:dyDescent="0.2">
      <c r="A43" s="70"/>
      <c r="B43" s="73"/>
      <c r="C43" s="73"/>
      <c r="D43" s="70"/>
      <c r="E43" s="70"/>
      <c r="F43" s="70"/>
    </row>
    <row r="44" spans="1:7" ht="25.5" x14ac:dyDescent="0.2">
      <c r="A44" s="68" t="s">
        <v>114</v>
      </c>
      <c r="B44" s="69" t="s">
        <v>88</v>
      </c>
      <c r="C44" s="69" t="s">
        <v>89</v>
      </c>
      <c r="D44" s="69" t="s">
        <v>113</v>
      </c>
      <c r="E44" s="70"/>
      <c r="F44" s="70"/>
    </row>
    <row r="45" spans="1:7" x14ac:dyDescent="0.2">
      <c r="A45" s="70" t="s">
        <v>79</v>
      </c>
      <c r="B45" s="74">
        <v>35</v>
      </c>
      <c r="C45" s="74">
        <v>155</v>
      </c>
      <c r="D45" s="74">
        <v>377</v>
      </c>
      <c r="E45" s="73"/>
      <c r="F45" s="73"/>
      <c r="G45" s="76"/>
    </row>
    <row r="46" spans="1:7" x14ac:dyDescent="0.2">
      <c r="A46" s="70" t="s">
        <v>80</v>
      </c>
      <c r="B46" s="74">
        <v>2296</v>
      </c>
      <c r="C46" s="74">
        <v>49203</v>
      </c>
      <c r="D46" s="74">
        <v>3339</v>
      </c>
      <c r="E46" s="70"/>
      <c r="F46" s="70"/>
    </row>
    <row r="47" spans="1:7" x14ac:dyDescent="0.2">
      <c r="A47" s="70" t="s">
        <v>81</v>
      </c>
      <c r="B47" s="74">
        <v>2381</v>
      </c>
      <c r="C47" s="74">
        <v>18010</v>
      </c>
      <c r="D47" s="74">
        <v>6860</v>
      </c>
      <c r="E47" s="70"/>
      <c r="F47" s="70"/>
    </row>
    <row r="48" spans="1:7" x14ac:dyDescent="0.2">
      <c r="A48" s="70" t="s">
        <v>82</v>
      </c>
      <c r="B48" s="74">
        <v>5156</v>
      </c>
      <c r="C48" s="74">
        <v>59755</v>
      </c>
      <c r="D48" s="74">
        <v>14191</v>
      </c>
      <c r="E48" s="70"/>
      <c r="F48" s="70"/>
    </row>
    <row r="49" spans="1:7" x14ac:dyDescent="0.2">
      <c r="A49" s="70" t="s">
        <v>83</v>
      </c>
      <c r="B49" s="74">
        <v>1400</v>
      </c>
      <c r="C49" s="74">
        <v>26487</v>
      </c>
      <c r="D49" s="74">
        <v>5800</v>
      </c>
      <c r="E49" s="70"/>
      <c r="F49" s="70"/>
    </row>
    <row r="50" spans="1:7" x14ac:dyDescent="0.2">
      <c r="A50" s="70" t="s">
        <v>84</v>
      </c>
      <c r="B50" s="74">
        <v>7620</v>
      </c>
      <c r="C50" s="74">
        <v>73247</v>
      </c>
      <c r="D50" s="74">
        <v>16109</v>
      </c>
      <c r="E50" s="70"/>
      <c r="F50" s="70"/>
    </row>
    <row r="51" spans="1:7" x14ac:dyDescent="0.2">
      <c r="A51" s="70" t="s">
        <v>85</v>
      </c>
      <c r="B51" s="74">
        <v>833</v>
      </c>
      <c r="C51" s="74">
        <v>26031</v>
      </c>
      <c r="D51" s="74">
        <v>1337</v>
      </c>
      <c r="E51" s="70"/>
      <c r="F51" s="70"/>
    </row>
    <row r="52" spans="1:7" x14ac:dyDescent="0.2">
      <c r="A52" s="70" t="s">
        <v>86</v>
      </c>
      <c r="B52" s="74">
        <v>809</v>
      </c>
      <c r="C52" s="74">
        <v>17823</v>
      </c>
      <c r="D52" s="74">
        <v>1938</v>
      </c>
      <c r="E52" s="70"/>
      <c r="F52" s="73"/>
      <c r="G52" s="76"/>
    </row>
    <row r="53" spans="1:7" x14ac:dyDescent="0.2">
      <c r="A53" s="70"/>
      <c r="B53" s="73">
        <f>SUM(B45:B52)</f>
        <v>20530</v>
      </c>
      <c r="C53" s="73">
        <f t="shared" ref="C53:D53" si="1">SUM(C45:C52)</f>
        <v>270711</v>
      </c>
      <c r="D53" s="73">
        <f t="shared" si="1"/>
        <v>49951</v>
      </c>
      <c r="E53" s="70"/>
      <c r="F53" s="70"/>
    </row>
    <row r="54" spans="1:7" ht="25.5" x14ac:dyDescent="0.2">
      <c r="A54" s="77" t="s">
        <v>112</v>
      </c>
      <c r="B54" s="78" t="s">
        <v>88</v>
      </c>
      <c r="C54" s="78" t="s">
        <v>89</v>
      </c>
      <c r="D54" s="78" t="s">
        <v>113</v>
      </c>
      <c r="E54" s="70"/>
      <c r="F54" s="70"/>
    </row>
    <row r="55" spans="1:7" x14ac:dyDescent="0.2">
      <c r="A55" s="79" t="s">
        <v>79</v>
      </c>
      <c r="B55" s="80">
        <v>38</v>
      </c>
      <c r="C55" s="81">
        <v>123</v>
      </c>
      <c r="D55" s="81">
        <v>382</v>
      </c>
      <c r="E55" s="73"/>
      <c r="F55" s="73"/>
      <c r="G55" s="76"/>
    </row>
    <row r="56" spans="1:7" x14ac:dyDescent="0.2">
      <c r="A56" s="79" t="s">
        <v>80</v>
      </c>
      <c r="B56" s="80">
        <v>2583</v>
      </c>
      <c r="C56" s="81">
        <v>49195</v>
      </c>
      <c r="D56" s="81">
        <v>3435</v>
      </c>
      <c r="E56" s="70"/>
      <c r="F56" s="70"/>
    </row>
    <row r="57" spans="1:7" x14ac:dyDescent="0.2">
      <c r="A57" s="79" t="s">
        <v>81</v>
      </c>
      <c r="B57" s="80">
        <v>2448</v>
      </c>
      <c r="C57" s="81">
        <v>17532</v>
      </c>
      <c r="D57" s="81">
        <v>6740</v>
      </c>
      <c r="E57" s="70"/>
      <c r="F57" s="70"/>
    </row>
    <row r="58" spans="1:7" x14ac:dyDescent="0.2">
      <c r="A58" s="79" t="s">
        <v>82</v>
      </c>
      <c r="B58" s="80">
        <v>5424</v>
      </c>
      <c r="C58" s="81">
        <v>58535</v>
      </c>
      <c r="D58" s="81">
        <v>14249</v>
      </c>
      <c r="E58" s="70"/>
      <c r="F58" s="70"/>
    </row>
    <row r="59" spans="1:7" x14ac:dyDescent="0.2">
      <c r="A59" s="79" t="s">
        <v>83</v>
      </c>
      <c r="B59" s="80">
        <v>1548</v>
      </c>
      <c r="C59" s="81">
        <v>27573</v>
      </c>
      <c r="D59" s="81">
        <v>5788</v>
      </c>
      <c r="E59" s="70"/>
      <c r="F59" s="70"/>
    </row>
    <row r="60" spans="1:7" x14ac:dyDescent="0.2">
      <c r="A60" s="79" t="s">
        <v>84</v>
      </c>
      <c r="B60" s="80">
        <v>8268</v>
      </c>
      <c r="C60" s="81">
        <v>71639</v>
      </c>
      <c r="D60" s="81">
        <v>16272</v>
      </c>
      <c r="E60" s="70"/>
      <c r="F60" s="70"/>
    </row>
    <row r="61" spans="1:7" x14ac:dyDescent="0.2">
      <c r="A61" s="79" t="s">
        <v>85</v>
      </c>
      <c r="B61" s="80">
        <v>886</v>
      </c>
      <c r="C61" s="81">
        <v>25954</v>
      </c>
      <c r="D61" s="81">
        <v>1339</v>
      </c>
      <c r="E61" s="70"/>
      <c r="F61" s="70"/>
    </row>
    <row r="62" spans="1:7" x14ac:dyDescent="0.2">
      <c r="A62" s="79" t="s">
        <v>86</v>
      </c>
      <c r="B62" s="80">
        <v>849</v>
      </c>
      <c r="C62" s="81">
        <v>17606</v>
      </c>
      <c r="D62" s="81">
        <v>1906</v>
      </c>
      <c r="E62" s="70"/>
      <c r="F62" s="70"/>
    </row>
    <row r="63" spans="1:7" x14ac:dyDescent="0.2">
      <c r="A63" s="79"/>
      <c r="B63" s="79"/>
      <c r="C63" s="79"/>
      <c r="D63" s="79"/>
      <c r="E63" s="70"/>
      <c r="F63" s="70"/>
    </row>
    <row r="64" spans="1:7" x14ac:dyDescent="0.2">
      <c r="A64" s="79"/>
      <c r="B64" s="82"/>
      <c r="C64" s="82"/>
      <c r="D64" s="82"/>
      <c r="E64" s="70"/>
      <c r="F64" s="70"/>
    </row>
    <row r="65" spans="1:6" x14ac:dyDescent="0.2">
      <c r="A65" s="79"/>
      <c r="B65" s="79"/>
      <c r="C65" s="79"/>
      <c r="D65" s="79"/>
      <c r="E65" s="70"/>
      <c r="F65" s="70"/>
    </row>
    <row r="66" spans="1:6" x14ac:dyDescent="0.2">
      <c r="A66" s="70"/>
      <c r="B66" s="70"/>
      <c r="C66" s="70"/>
      <c r="D66" s="70"/>
      <c r="E66" s="70"/>
      <c r="F66" s="70"/>
    </row>
    <row r="67" spans="1:6" x14ac:dyDescent="0.2">
      <c r="A67" s="70"/>
      <c r="B67" s="70"/>
      <c r="C67" s="70"/>
      <c r="D67" s="70"/>
      <c r="E67" s="70"/>
      <c r="F67" s="70"/>
    </row>
    <row r="68" spans="1:6" x14ac:dyDescent="0.2">
      <c r="A68" s="70"/>
      <c r="B68" s="70"/>
      <c r="C68" s="70"/>
      <c r="D68" s="70"/>
      <c r="E68" s="70"/>
      <c r="F68" s="70"/>
    </row>
    <row r="69" spans="1:6" x14ac:dyDescent="0.2">
      <c r="A69" s="70"/>
      <c r="B69" s="70"/>
      <c r="C69" s="70"/>
      <c r="D69" s="70"/>
      <c r="E69" s="70"/>
      <c r="F69" s="70"/>
    </row>
    <row r="70" spans="1:6" x14ac:dyDescent="0.2">
      <c r="A70" s="70"/>
      <c r="B70" s="70"/>
      <c r="C70" s="70"/>
      <c r="D70" s="70"/>
      <c r="E70" s="70"/>
      <c r="F70" s="70"/>
    </row>
    <row r="71" spans="1:6" x14ac:dyDescent="0.2">
      <c r="A71" s="70"/>
      <c r="B71" s="70"/>
      <c r="C71" s="70"/>
      <c r="D71" s="70"/>
      <c r="E71" s="70"/>
      <c r="F71" s="70"/>
    </row>
  </sheetData>
  <phoneticPr fontId="12" type="noConversion"/>
  <hyperlinks>
    <hyperlink ref="A1" location="Índex!A1" display="TORNAR A L'ÍNDEX" xr:uid="{00000000-0004-0000-0800-000000000000}"/>
    <hyperlink ref="C1" location="GràficE1!A1" display="TAULA ANTERIOR" xr:uid="{00000000-0004-0000-0800-000001000000}"/>
    <hyperlink ref="E1" location="TaulaE7!A1" display="TAULA SEGÜENT" xr:uid="{00000000-0004-0000-08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46</vt:i4>
      </vt:variant>
      <vt:variant>
        <vt:lpstr>Rangos con nombre</vt:lpstr>
      </vt:variant>
      <vt:variant>
        <vt:i4>45</vt:i4>
      </vt:variant>
    </vt:vector>
  </HeadingPairs>
  <TitlesOfParts>
    <vt:vector size="91" baseType="lpstr">
      <vt:lpstr>Índex</vt:lpstr>
      <vt:lpstr>TaulaE1</vt:lpstr>
      <vt:lpstr>TaulaE2</vt:lpstr>
      <vt:lpstr>TaulaE3</vt:lpstr>
      <vt:lpstr>TaulaE4</vt:lpstr>
      <vt:lpstr>TaulaE5</vt:lpstr>
      <vt:lpstr>TaulaE6</vt:lpstr>
      <vt:lpstr>GràficE1</vt:lpstr>
      <vt:lpstr>GràficE2</vt:lpstr>
      <vt:lpstr>TaulaE7</vt:lpstr>
      <vt:lpstr>TaulaE8</vt:lpstr>
      <vt:lpstr>TaulaE9</vt:lpstr>
      <vt:lpstr>TaulaE10</vt:lpstr>
      <vt:lpstr>TaulaE11</vt:lpstr>
      <vt:lpstr>TaulaE12</vt:lpstr>
      <vt:lpstr>TaulaE13</vt:lpstr>
      <vt:lpstr>GràficE3</vt:lpstr>
      <vt:lpstr>TaulaE14</vt:lpstr>
      <vt:lpstr>TaulaA1</vt:lpstr>
      <vt:lpstr>GràficA1</vt:lpstr>
      <vt:lpstr>GràficA2</vt:lpstr>
      <vt:lpstr>GràficA3</vt:lpstr>
      <vt:lpstr>TaulaA2</vt:lpstr>
      <vt:lpstr>TaulaA3</vt:lpstr>
      <vt:lpstr>GràficA4</vt:lpstr>
      <vt:lpstr>GràficA5</vt:lpstr>
      <vt:lpstr>GràficA6</vt:lpstr>
      <vt:lpstr>TaulaA4</vt:lpstr>
      <vt:lpstr>TaulaA5</vt:lpstr>
      <vt:lpstr>TaulaA6</vt:lpstr>
      <vt:lpstr>TaulaA7</vt:lpstr>
      <vt:lpstr>TaulaA8</vt:lpstr>
      <vt:lpstr>GràficA7</vt:lpstr>
      <vt:lpstr>GràficA8</vt:lpstr>
      <vt:lpstr>GràficA9</vt:lpstr>
      <vt:lpstr>TaulaA9</vt:lpstr>
      <vt:lpstr>TaulaC1</vt:lpstr>
      <vt:lpstr>TaulaC2</vt:lpstr>
      <vt:lpstr>TaulaC3</vt:lpstr>
      <vt:lpstr>GràficC1</vt:lpstr>
      <vt:lpstr>GràficC2</vt:lpstr>
      <vt:lpstr>TaulaC4</vt:lpstr>
      <vt:lpstr>TaulaC5</vt:lpstr>
      <vt:lpstr>GràficC3</vt:lpstr>
      <vt:lpstr>GràficC4</vt:lpstr>
      <vt:lpstr>TaulaC6</vt:lpstr>
      <vt:lpstr>GràficA1!Área_de_impresión</vt:lpstr>
      <vt:lpstr>GràficA2!Área_de_impresión</vt:lpstr>
      <vt:lpstr>GràficA3!Área_de_impresión</vt:lpstr>
      <vt:lpstr>GràficA4!Área_de_impresión</vt:lpstr>
      <vt:lpstr>GràficA5!Área_de_impresión</vt:lpstr>
      <vt:lpstr>GràficA6!Área_de_impresión</vt:lpstr>
      <vt:lpstr>GràficA7!Área_de_impresión</vt:lpstr>
      <vt:lpstr>GràficA8!Área_de_impresión</vt:lpstr>
      <vt:lpstr>GràficA9!Área_de_impresión</vt:lpstr>
      <vt:lpstr>GràficC1!Área_de_impresión</vt:lpstr>
      <vt:lpstr>GràficC2!Área_de_impresión</vt:lpstr>
      <vt:lpstr>GràficC3!Área_de_impresión</vt:lpstr>
      <vt:lpstr>GràficC4!Área_de_impresión</vt:lpstr>
      <vt:lpstr>GràficE1!Área_de_impresión</vt:lpstr>
      <vt:lpstr>GràficE2!Área_de_impresión</vt:lpstr>
      <vt:lpstr>GràficE3!Área_de_impresión</vt:lpstr>
      <vt:lpstr>Índex!Área_de_impresión</vt:lpstr>
      <vt:lpstr>TaulaA1!Área_de_impresión</vt:lpstr>
      <vt:lpstr>TaulaA2!Área_de_impresión</vt:lpstr>
      <vt:lpstr>TaulaA3!Área_de_impresión</vt:lpstr>
      <vt:lpstr>TaulaA4!Área_de_impresión</vt:lpstr>
      <vt:lpstr>TaulaA5!Área_de_impresión</vt:lpstr>
      <vt:lpstr>TaulaA6!Área_de_impresión</vt:lpstr>
      <vt:lpstr>TaulaA7!Área_de_impresión</vt:lpstr>
      <vt:lpstr>TaulaA8!Área_de_impresión</vt:lpstr>
      <vt:lpstr>TaulaA9!Área_de_impresión</vt:lpstr>
      <vt:lpstr>TaulaC1!Área_de_impresión</vt:lpstr>
      <vt:lpstr>TaulaC2!Área_de_impresión</vt:lpstr>
      <vt:lpstr>TaulaC3!Área_de_impresión</vt:lpstr>
      <vt:lpstr>TaulaC4!Área_de_impresión</vt:lpstr>
      <vt:lpstr>TaulaC5!Área_de_impresión</vt:lpstr>
      <vt:lpstr>TaulaC6!Área_de_impresión</vt:lpstr>
      <vt:lpstr>TaulaE1!Área_de_impresión</vt:lpstr>
      <vt:lpstr>TaulaE10!Área_de_impresión</vt:lpstr>
      <vt:lpstr>TaulaE11!Área_de_impresión</vt:lpstr>
      <vt:lpstr>TaulaE12!Área_de_impresión</vt:lpstr>
      <vt:lpstr>TaulaE14!Área_de_impresión</vt:lpstr>
      <vt:lpstr>TaulaE2!Área_de_impresión</vt:lpstr>
      <vt:lpstr>TaulaE3!Área_de_impresión</vt:lpstr>
      <vt:lpstr>TaulaE4!Área_de_impresión</vt:lpstr>
      <vt:lpstr>TaulaE5!Área_de_impresión</vt:lpstr>
      <vt:lpstr>TaulaE6!Área_de_impresión</vt:lpstr>
      <vt:lpstr>TaulaE7!Área_de_impresión</vt:lpstr>
      <vt:lpstr>TaulaE8!Área_de_impresión</vt:lpstr>
      <vt:lpstr>TaulaE9!Área_de_impresión</vt:lpstr>
    </vt:vector>
  </TitlesOfParts>
  <Company>CCBL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Perez</dc:creator>
  <cp:lastModifiedBy>lucia</cp:lastModifiedBy>
  <cp:lastPrinted>2017-09-15T10:31:29Z</cp:lastPrinted>
  <dcterms:created xsi:type="dcterms:W3CDTF">2010-11-18T13:06:24Z</dcterms:created>
  <dcterms:modified xsi:type="dcterms:W3CDTF">2020-11-10T11:03:58Z</dcterms:modified>
</cp:coreProperties>
</file>