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2\1T 2022\"/>
    </mc:Choice>
  </mc:AlternateContent>
  <xr:revisionPtr revIDLastSave="0" documentId="13_ncr:1_{E4896C67-C267-48ED-A385-DC4604E9EA23}" xr6:coauthVersionLast="47" xr6:coauthVersionMax="47" xr10:uidLastSave="{00000000-0000-0000-0000-000000000000}"/>
  <bookViews>
    <workbookView xWindow="-120" yWindow="-120" windowWidth="29040" windowHeight="15720" firstSheet="8" activeTab="20" xr2:uid="{D20B58C7-74A1-4FEB-915C-095A5A46C94D}"/>
  </bookViews>
  <sheets>
    <sheet name="Índex" sheetId="1" r:id="rId1"/>
    <sheet name="GG" sheetId="39" r:id="rId2"/>
    <sheet name="TG" sheetId="40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S5" sheetId="41" r:id="rId18"/>
    <sheet name="GRETA1" sheetId="18" r:id="rId19"/>
    <sheet name="GRETA2" sheetId="21" r:id="rId20"/>
    <sheet name="TRETA1" sheetId="24" r:id="rId21"/>
    <sheet name="TRETA2" sheetId="27" r:id="rId22"/>
    <sheet name="DIN_RETA" sheetId="36" state="hidden" r:id="rId23"/>
    <sheet name="TRETA3" sheetId="32" r:id="rId24"/>
  </sheets>
  <definedNames>
    <definedName name="_xlnm._FilterDatabase" localSheetId="7" hidden="1">DIN_Empreses!$A$3:$D$92</definedName>
    <definedName name="_xlnm._FilterDatabase" localSheetId="22" hidden="1">DIN_RETA!$A$3:$D$92</definedName>
    <definedName name="_xlnm._FilterDatabase" localSheetId="14" hidden="1">DIN_RGSS!$A$3:$D$92</definedName>
    <definedName name="_xlnm._FilterDatabase" localSheetId="16" hidden="1">TRGSS4!$A$8:$J$40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1" l="1"/>
  <c r="C38" i="41"/>
  <c r="D38" i="41" s="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B13" i="1"/>
  <c r="A3" i="40"/>
  <c r="E37" i="40"/>
  <c r="F37" i="40" s="1"/>
  <c r="H36" i="40"/>
  <c r="B36" i="40"/>
  <c r="E35" i="40"/>
  <c r="F35" i="40" s="1"/>
  <c r="D35" i="40"/>
  <c r="E34" i="40"/>
  <c r="F34" i="40" s="1"/>
  <c r="D34" i="40"/>
  <c r="E33" i="40"/>
  <c r="F33" i="40" s="1"/>
  <c r="D33" i="40"/>
  <c r="E32" i="40"/>
  <c r="F32" i="40" s="1"/>
  <c r="D32" i="40"/>
  <c r="E31" i="40"/>
  <c r="F31" i="40" s="1"/>
  <c r="D31" i="40"/>
  <c r="E30" i="40"/>
  <c r="F30" i="40" s="1"/>
  <c r="D30" i="40"/>
  <c r="E27" i="40"/>
  <c r="F27" i="40" s="1"/>
  <c r="H26" i="40"/>
  <c r="B26" i="40"/>
  <c r="D26" i="40" s="1"/>
  <c r="E25" i="40"/>
  <c r="F25" i="40" s="1"/>
  <c r="D25" i="40"/>
  <c r="E24" i="40"/>
  <c r="F24" i="40" s="1"/>
  <c r="D24" i="40"/>
  <c r="E23" i="40"/>
  <c r="F23" i="40" s="1"/>
  <c r="D23" i="40"/>
  <c r="E22" i="40"/>
  <c r="F22" i="40" s="1"/>
  <c r="D22" i="40"/>
  <c r="E21" i="40"/>
  <c r="F21" i="40" s="1"/>
  <c r="D21" i="40"/>
  <c r="C21" i="40"/>
  <c r="E20" i="40"/>
  <c r="F20" i="40" s="1"/>
  <c r="D20" i="40"/>
  <c r="E17" i="40"/>
  <c r="F17" i="40" s="1"/>
  <c r="H16" i="40"/>
  <c r="B16" i="40"/>
  <c r="E15" i="40"/>
  <c r="F15" i="40" s="1"/>
  <c r="E14" i="40"/>
  <c r="F14" i="40" s="1"/>
  <c r="D14" i="40"/>
  <c r="E13" i="40"/>
  <c r="F13" i="40" s="1"/>
  <c r="D13" i="40"/>
  <c r="E12" i="40"/>
  <c r="F12" i="40" s="1"/>
  <c r="D12" i="40"/>
  <c r="E11" i="40"/>
  <c r="F11" i="40" s="1"/>
  <c r="D11" i="40"/>
  <c r="E10" i="40"/>
  <c r="F10" i="40" s="1"/>
  <c r="D10" i="40"/>
  <c r="C23" i="40" l="1"/>
  <c r="E36" i="40"/>
  <c r="F36" i="40" s="1"/>
  <c r="E16" i="40"/>
  <c r="F16" i="40" s="1"/>
  <c r="C12" i="40"/>
  <c r="C20" i="40"/>
  <c r="C22" i="40"/>
  <c r="C24" i="40"/>
  <c r="C10" i="40"/>
  <c r="D36" i="40"/>
  <c r="C30" i="40"/>
  <c r="C34" i="40"/>
  <c r="C11" i="40"/>
  <c r="C13" i="40"/>
  <c r="D15" i="40"/>
  <c r="E26" i="40"/>
  <c r="F26" i="40" s="1"/>
  <c r="C14" i="40"/>
  <c r="D16" i="40"/>
  <c r="C32" i="40"/>
  <c r="C31" i="40"/>
  <c r="C33" i="40"/>
  <c r="B79" i="32" l="1"/>
  <c r="F82" i="32"/>
  <c r="E82" i="32"/>
  <c r="D82" i="32"/>
  <c r="C82" i="32"/>
  <c r="B82" i="32"/>
  <c r="I82" i="32" s="1"/>
  <c r="F81" i="32"/>
  <c r="G81" i="32" s="1"/>
  <c r="E81" i="32"/>
  <c r="D81" i="32"/>
  <c r="C81" i="32"/>
  <c r="C83" i="32" s="1"/>
  <c r="B81" i="32"/>
  <c r="J81" i="32" s="1"/>
  <c r="F80" i="32"/>
  <c r="G80" i="32" s="1"/>
  <c r="E80" i="32"/>
  <c r="H80" i="32" s="1"/>
  <c r="D80" i="32"/>
  <c r="D83" i="32" s="1"/>
  <c r="C80" i="32"/>
  <c r="B80" i="32"/>
  <c r="J80" i="32" s="1"/>
  <c r="F79" i="32"/>
  <c r="G79" i="32" s="1"/>
  <c r="E79" i="32"/>
  <c r="H79" i="32" s="1"/>
  <c r="D79" i="32"/>
  <c r="I79" i="32" s="1"/>
  <c r="C79" i="32"/>
  <c r="J79" i="32"/>
  <c r="B44" i="18"/>
  <c r="B33" i="38"/>
  <c r="B35" i="38"/>
  <c r="B34" i="38"/>
  <c r="B44" i="38"/>
  <c r="B45" i="38"/>
  <c r="B46" i="38"/>
  <c r="B43" i="38"/>
  <c r="H39" i="17"/>
  <c r="C36" i="20"/>
  <c r="D32" i="17"/>
  <c r="D38" i="20"/>
  <c r="C32" i="20"/>
  <c r="C33" i="20"/>
  <c r="C34" i="20"/>
  <c r="C35" i="20"/>
  <c r="C37" i="20"/>
  <c r="C38" i="20"/>
  <c r="C38" i="19"/>
  <c r="E83" i="32" l="1"/>
  <c r="I80" i="32"/>
  <c r="H81" i="32"/>
  <c r="G82" i="32"/>
  <c r="F83" i="32"/>
  <c r="J82" i="32"/>
  <c r="I81" i="32"/>
  <c r="H82" i="32"/>
  <c r="B83" i="32"/>
  <c r="H83" i="32" l="1"/>
  <c r="G83" i="32"/>
  <c r="I83" i="32"/>
  <c r="J83" i="32"/>
  <c r="A6" i="28"/>
  <c r="D37" i="19"/>
  <c r="D38" i="19"/>
  <c r="D36" i="19"/>
  <c r="C37" i="19"/>
  <c r="D11" i="32"/>
  <c r="E11" i="32"/>
  <c r="F11" i="32"/>
  <c r="G11" i="32"/>
  <c r="D12" i="32"/>
  <c r="E12" i="32"/>
  <c r="F12" i="32"/>
  <c r="G12" i="32"/>
  <c r="D13" i="32"/>
  <c r="E13" i="32"/>
  <c r="F13" i="32"/>
  <c r="G13" i="32"/>
  <c r="D14" i="32"/>
  <c r="E14" i="32"/>
  <c r="F14" i="32"/>
  <c r="G14" i="32"/>
  <c r="D15" i="32"/>
  <c r="E15" i="32"/>
  <c r="F15" i="32"/>
  <c r="G15" i="32"/>
  <c r="D16" i="32"/>
  <c r="E16" i="32"/>
  <c r="F16" i="32"/>
  <c r="G16" i="32"/>
  <c r="D17" i="32"/>
  <c r="E17" i="32"/>
  <c r="F17" i="32"/>
  <c r="G17" i="32"/>
  <c r="D18" i="32"/>
  <c r="E18" i="32"/>
  <c r="F18" i="32"/>
  <c r="G18" i="32"/>
  <c r="D19" i="32"/>
  <c r="E19" i="32"/>
  <c r="F19" i="32"/>
  <c r="G19" i="32"/>
  <c r="D20" i="32"/>
  <c r="E20" i="32"/>
  <c r="F20" i="32"/>
  <c r="G20" i="32"/>
  <c r="D21" i="32"/>
  <c r="E21" i="32"/>
  <c r="F21" i="32"/>
  <c r="G21" i="32"/>
  <c r="D22" i="32"/>
  <c r="E22" i="32"/>
  <c r="F22" i="32"/>
  <c r="G22" i="32"/>
  <c r="D23" i="32"/>
  <c r="E23" i="32"/>
  <c r="F23" i="32"/>
  <c r="G23" i="32"/>
  <c r="D24" i="32"/>
  <c r="E24" i="32"/>
  <c r="F24" i="32"/>
  <c r="G24" i="32"/>
  <c r="D25" i="32"/>
  <c r="E25" i="32"/>
  <c r="F25" i="32"/>
  <c r="G25" i="32"/>
  <c r="D26" i="32"/>
  <c r="E26" i="32"/>
  <c r="F26" i="32"/>
  <c r="G26" i="32"/>
  <c r="D27" i="32"/>
  <c r="E27" i="32"/>
  <c r="F27" i="32"/>
  <c r="G27" i="32"/>
  <c r="D28" i="32"/>
  <c r="E28" i="32"/>
  <c r="F28" i="32"/>
  <c r="G28" i="32"/>
  <c r="D29" i="32"/>
  <c r="E29" i="32"/>
  <c r="F29" i="32"/>
  <c r="G29" i="32"/>
  <c r="D30" i="32"/>
  <c r="E30" i="32"/>
  <c r="F30" i="32"/>
  <c r="G30" i="32"/>
  <c r="D31" i="32"/>
  <c r="E31" i="32"/>
  <c r="F31" i="32"/>
  <c r="G31" i="32"/>
  <c r="D32" i="32"/>
  <c r="E32" i="32"/>
  <c r="F32" i="32"/>
  <c r="G32" i="32"/>
  <c r="D33" i="32"/>
  <c r="E33" i="32"/>
  <c r="F33" i="32"/>
  <c r="G33" i="32"/>
  <c r="D34" i="32"/>
  <c r="E34" i="32"/>
  <c r="F34" i="32"/>
  <c r="G34" i="32"/>
  <c r="D35" i="32"/>
  <c r="E35" i="32"/>
  <c r="F35" i="32"/>
  <c r="G35" i="32"/>
  <c r="D36" i="32"/>
  <c r="E36" i="32"/>
  <c r="F36" i="32"/>
  <c r="G36" i="32"/>
  <c r="D37" i="32"/>
  <c r="E37" i="32"/>
  <c r="F37" i="32"/>
  <c r="G37" i="32"/>
  <c r="D38" i="32"/>
  <c r="E38" i="32"/>
  <c r="F38" i="32"/>
  <c r="G38" i="32"/>
  <c r="D39" i="32"/>
  <c r="E39" i="32"/>
  <c r="F39" i="32"/>
  <c r="G39" i="32"/>
  <c r="D40" i="32"/>
  <c r="E10" i="32"/>
  <c r="F10" i="32"/>
  <c r="G10" i="32"/>
  <c r="D10" i="32"/>
  <c r="C10" i="32"/>
  <c r="C76" i="32"/>
  <c r="B76" i="32"/>
  <c r="E40" i="32" s="1"/>
  <c r="J5" i="36"/>
  <c r="K5" i="36"/>
  <c r="J6" i="36"/>
  <c r="K6" i="36" s="1"/>
  <c r="J7" i="36"/>
  <c r="K7" i="36" s="1"/>
  <c r="J8" i="36"/>
  <c r="K8" i="36" s="1"/>
  <c r="J9" i="36"/>
  <c r="K9" i="36"/>
  <c r="J10" i="36"/>
  <c r="K10" i="36" s="1"/>
  <c r="J11" i="36"/>
  <c r="K11" i="36" s="1"/>
  <c r="J12" i="36"/>
  <c r="K12" i="36" s="1"/>
  <c r="J13" i="36"/>
  <c r="K13" i="36"/>
  <c r="J14" i="36"/>
  <c r="K14" i="36" s="1"/>
  <c r="J15" i="36"/>
  <c r="K15" i="36" s="1"/>
  <c r="J16" i="36"/>
  <c r="K16" i="36" s="1"/>
  <c r="J17" i="36"/>
  <c r="K17" i="36"/>
  <c r="J18" i="36"/>
  <c r="K18" i="36" s="1"/>
  <c r="J19" i="36"/>
  <c r="K19" i="36" s="1"/>
  <c r="J20" i="36"/>
  <c r="K20" i="36" s="1"/>
  <c r="J21" i="36"/>
  <c r="K21" i="36"/>
  <c r="J22" i="36"/>
  <c r="K22" i="36" s="1"/>
  <c r="J23" i="36"/>
  <c r="K23" i="36" s="1"/>
  <c r="J24" i="36"/>
  <c r="K24" i="36" s="1"/>
  <c r="J25" i="36"/>
  <c r="K25" i="36"/>
  <c r="J26" i="36"/>
  <c r="K26" i="36" s="1"/>
  <c r="J27" i="36"/>
  <c r="K27" i="36" s="1"/>
  <c r="J28" i="36"/>
  <c r="K28" i="36" s="1"/>
  <c r="J29" i="36"/>
  <c r="K29" i="36"/>
  <c r="J30" i="36"/>
  <c r="K30" i="36" s="1"/>
  <c r="J31" i="36"/>
  <c r="K31" i="36" s="1"/>
  <c r="J32" i="36"/>
  <c r="K32" i="36" s="1"/>
  <c r="J33" i="36"/>
  <c r="K33" i="36"/>
  <c r="J34" i="36"/>
  <c r="K34" i="36" s="1"/>
  <c r="J35" i="36"/>
  <c r="K35" i="36" s="1"/>
  <c r="J36" i="36"/>
  <c r="K36" i="36" s="1"/>
  <c r="J37" i="36"/>
  <c r="K37" i="36"/>
  <c r="J38" i="36"/>
  <c r="K38" i="36" s="1"/>
  <c r="J39" i="36"/>
  <c r="K39" i="36" s="1"/>
  <c r="J40" i="36"/>
  <c r="K40" i="36" s="1"/>
  <c r="J41" i="36"/>
  <c r="K41" i="36"/>
  <c r="J42" i="36"/>
  <c r="K42" i="36" s="1"/>
  <c r="J43" i="36"/>
  <c r="K43" i="36" s="1"/>
  <c r="J44" i="36"/>
  <c r="K44" i="36" s="1"/>
  <c r="J45" i="36"/>
  <c r="K45" i="36"/>
  <c r="J46" i="36"/>
  <c r="K46" i="36" s="1"/>
  <c r="K4" i="36"/>
  <c r="J4" i="36"/>
  <c r="C92" i="36"/>
  <c r="D92" i="36"/>
  <c r="B92" i="36"/>
  <c r="C4" i="36" s="1"/>
  <c r="C32" i="21"/>
  <c r="C33" i="21"/>
  <c r="C34" i="21"/>
  <c r="C35" i="21"/>
  <c r="C36" i="21"/>
  <c r="C37" i="21"/>
  <c r="C38" i="21"/>
  <c r="D35" i="18"/>
  <c r="C35" i="18"/>
  <c r="F35" i="18"/>
  <c r="C33" i="18"/>
  <c r="D33" i="18"/>
  <c r="E33" i="18"/>
  <c r="F33" i="18"/>
  <c r="C34" i="18"/>
  <c r="D34" i="18"/>
  <c r="E34" i="18"/>
  <c r="F34" i="18"/>
  <c r="E35" i="18"/>
  <c r="D32" i="18"/>
  <c r="E32" i="18"/>
  <c r="F32" i="18"/>
  <c r="C32" i="18"/>
  <c r="B33" i="18"/>
  <c r="B34" i="18"/>
  <c r="B35" i="18"/>
  <c r="B32" i="18"/>
  <c r="G40" i="32" l="1"/>
  <c r="F40" i="32"/>
  <c r="A6" i="37"/>
  <c r="A5" i="37"/>
  <c r="D35" i="38"/>
  <c r="E35" i="38"/>
  <c r="C33" i="38"/>
  <c r="D33" i="38"/>
  <c r="E33" i="38"/>
  <c r="C34" i="38"/>
  <c r="D34" i="38"/>
  <c r="E34" i="38"/>
  <c r="C35" i="38"/>
  <c r="E32" i="38"/>
  <c r="C32" i="38"/>
  <c r="D32" i="38"/>
  <c r="B32" i="38"/>
  <c r="C4" i="35"/>
  <c r="F35" i="17"/>
  <c r="E35" i="17"/>
  <c r="D35" i="17"/>
  <c r="C35" i="17"/>
  <c r="F34" i="17"/>
  <c r="E34" i="17"/>
  <c r="D34" i="17"/>
  <c r="C34" i="17"/>
  <c r="C33" i="17"/>
  <c r="F33" i="17"/>
  <c r="E33" i="17"/>
  <c r="D33" i="17"/>
  <c r="F32" i="17"/>
  <c r="C32" i="17"/>
  <c r="E32" i="17"/>
  <c r="C11" i="22"/>
  <c r="D33" i="2" l="1"/>
  <c r="E33" i="2"/>
  <c r="F33" i="2"/>
  <c r="C33" i="2"/>
  <c r="F35" i="2" l="1"/>
  <c r="D35" i="2"/>
  <c r="E35" i="2"/>
  <c r="C35" i="2"/>
  <c r="F34" i="2"/>
  <c r="D34" i="2"/>
  <c r="E34" i="2"/>
  <c r="C34" i="2"/>
  <c r="C32" i="2"/>
  <c r="F32" i="2"/>
  <c r="D32" i="2"/>
  <c r="E32" i="2"/>
  <c r="C32" i="19"/>
  <c r="C36" i="19"/>
  <c r="C35" i="19"/>
  <c r="C34" i="19"/>
  <c r="C33" i="19"/>
  <c r="A6" i="30"/>
  <c r="A3" i="28" l="1"/>
  <c r="C5" i="36"/>
  <c r="C21" i="35"/>
  <c r="C73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1" i="34"/>
  <c r="C42" i="34"/>
  <c r="C43" i="34"/>
  <c r="C44" i="34"/>
  <c r="C45" i="34"/>
  <c r="C46" i="34"/>
  <c r="C47" i="34"/>
  <c r="C49" i="34"/>
  <c r="C50" i="34"/>
  <c r="C51" i="34"/>
  <c r="C52" i="34"/>
  <c r="C53" i="34"/>
  <c r="C54" i="34"/>
  <c r="C55" i="34"/>
  <c r="C56" i="34"/>
  <c r="C57" i="34"/>
  <c r="C4" i="34"/>
  <c r="C5" i="39" l="1"/>
  <c r="C63" i="35" l="1"/>
  <c r="C71" i="35"/>
  <c r="C79" i="35"/>
  <c r="C87" i="35"/>
  <c r="C61" i="35"/>
  <c r="C77" i="35"/>
  <c r="C72" i="35"/>
  <c r="C80" i="35"/>
  <c r="C58" i="35"/>
  <c r="C66" i="35"/>
  <c r="C74" i="35"/>
  <c r="C82" i="35"/>
  <c r="C90" i="35"/>
  <c r="C69" i="35"/>
  <c r="C85" i="35"/>
  <c r="C64" i="35"/>
  <c r="C88" i="35"/>
  <c r="C59" i="35"/>
  <c r="C67" i="35"/>
  <c r="C75" i="35"/>
  <c r="C83" i="35"/>
  <c r="C91" i="35"/>
  <c r="C81" i="35"/>
  <c r="C76" i="35"/>
  <c r="C62" i="35"/>
  <c r="C70" i="35"/>
  <c r="C78" i="35"/>
  <c r="C86" i="35"/>
  <c r="C57" i="35"/>
  <c r="C65" i="35"/>
  <c r="C73" i="35"/>
  <c r="C89" i="35"/>
  <c r="C60" i="35"/>
  <c r="C68" i="35"/>
  <c r="C84" i="35"/>
  <c r="C6" i="35"/>
  <c r="C29" i="35"/>
  <c r="C37" i="35"/>
  <c r="C45" i="35"/>
  <c r="C23" i="35"/>
  <c r="C15" i="35"/>
  <c r="C35" i="35"/>
  <c r="C38" i="35"/>
  <c r="C7" i="35"/>
  <c r="C47" i="35"/>
  <c r="C34" i="35"/>
  <c r="C55" i="35"/>
  <c r="C32" i="35"/>
  <c r="C40" i="35"/>
  <c r="C18" i="35"/>
  <c r="C26" i="35"/>
  <c r="C43" i="35"/>
  <c r="C13" i="35"/>
  <c r="C46" i="35"/>
  <c r="C24" i="35"/>
  <c r="C39" i="35"/>
  <c r="C20" i="35"/>
  <c r="C12" i="35"/>
  <c r="C53" i="35"/>
  <c r="C30" i="35"/>
  <c r="C51" i="35"/>
  <c r="C33" i="35"/>
  <c r="C41" i="35"/>
  <c r="C19" i="35"/>
  <c r="C11" i="35"/>
  <c r="C28" i="35"/>
  <c r="C36" i="35"/>
  <c r="C44" i="35"/>
  <c r="C22" i="35"/>
  <c r="C14" i="35"/>
  <c r="C31" i="35"/>
  <c r="C25" i="35"/>
  <c r="C8" i="35"/>
  <c r="C52" i="35"/>
  <c r="C42" i="35"/>
  <c r="C92" i="35"/>
  <c r="C27" i="35"/>
  <c r="C50" i="35"/>
  <c r="C10" i="35"/>
  <c r="C5" i="35"/>
  <c r="C17" i="35"/>
  <c r="C56" i="35"/>
  <c r="C48" i="35"/>
  <c r="C16" i="35"/>
  <c r="C49" i="35"/>
  <c r="C9" i="35"/>
  <c r="C54" i="35"/>
  <c r="C5" i="38" l="1"/>
  <c r="C5" i="37"/>
  <c r="A3" i="37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91" i="36"/>
  <c r="C90" i="36"/>
  <c r="C89" i="36"/>
  <c r="C88" i="36"/>
  <c r="C87" i="36"/>
  <c r="C86" i="36"/>
  <c r="C85" i="36"/>
  <c r="C84" i="36"/>
  <c r="C83" i="36"/>
  <c r="C82" i="36"/>
  <c r="C81" i="36"/>
  <c r="C80" i="36"/>
  <c r="C79" i="36"/>
  <c r="C78" i="36"/>
  <c r="C77" i="36"/>
  <c r="C76" i="36"/>
  <c r="C75" i="36"/>
  <c r="C74" i="36"/>
  <c r="C73" i="36"/>
  <c r="C72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12" i="22" l="1"/>
  <c r="C13" i="22"/>
  <c r="C14" i="22"/>
  <c r="C15" i="22"/>
  <c r="C16" i="22"/>
  <c r="C17" i="22"/>
  <c r="C18" i="22"/>
  <c r="C19" i="22"/>
  <c r="C20" i="22"/>
  <c r="A5" i="32" l="1"/>
  <c r="A3" i="24"/>
  <c r="A3" i="27" s="1"/>
  <c r="A3" i="32"/>
  <c r="A6" i="32"/>
  <c r="C5" i="32"/>
  <c r="A5" i="30"/>
  <c r="A3" i="30"/>
  <c r="C5" i="30"/>
  <c r="A5" i="29"/>
  <c r="A3" i="29"/>
  <c r="A6" i="29"/>
  <c r="C5" i="29"/>
  <c r="A5" i="28"/>
  <c r="C5" i="28"/>
  <c r="A5" i="27"/>
  <c r="A6" i="27"/>
  <c r="C5" i="27"/>
  <c r="A6" i="6"/>
  <c r="A5" i="6"/>
  <c r="C5" i="6"/>
  <c r="A5" i="24"/>
  <c r="A6" i="24"/>
  <c r="C5" i="24"/>
  <c r="A6" i="23"/>
  <c r="A5" i="23"/>
  <c r="C5" i="23"/>
  <c r="A6" i="22"/>
  <c r="A5" i="22"/>
  <c r="C5" i="22"/>
  <c r="A6" i="21"/>
  <c r="A5" i="21"/>
  <c r="C5" i="21"/>
  <c r="A6" i="20"/>
  <c r="C5" i="20"/>
  <c r="A6" i="19" l="1"/>
  <c r="C5" i="19"/>
  <c r="C5" i="18"/>
  <c r="C5" i="17"/>
  <c r="C5" i="2"/>
  <c r="L48" i="29" l="1"/>
  <c r="I58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Nuria GS</author>
  </authors>
  <commentList>
    <comment ref="B40" authorId="0" shapeId="0" xr:uid="{C3862C24-D89A-4B6B-BCF7-2840157338B8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fitxer xodel</t>
        </r>
      </text>
    </comment>
    <comment ref="C40" authorId="0" shapeId="0" xr:uid="{0E4C2039-9B3C-4F2D-9B18-21352B968A0F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fitxer xodel</t>
        </r>
      </text>
    </comment>
    <comment ref="E40" authorId="0" shapeId="0" xr:uid="{B53627A3-846C-4428-8C46-9ABC6D3A5FC7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Hermes Intern</t>
        </r>
      </text>
    </comment>
    <comment ref="F40" authorId="0" shapeId="0" xr:uid="{7461CADE-7A80-4ABF-A5A6-6698C0FFF151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Hermes Intern</t>
        </r>
      </text>
    </comment>
    <comment ref="A41" authorId="0" shapeId="0" xr:uid="{E783635B-C80E-4289-BC44-B1C02F8FD287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Idescat WEB (no són les mateixes que al fitxer de la Xodel)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Nuria GS</author>
  </authors>
  <commentList>
    <comment ref="B40" authorId="0" shapeId="0" xr:uid="{9514C50E-2AFB-496B-878D-38EC2EE18777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fitxer xodel</t>
        </r>
      </text>
    </comment>
    <comment ref="D40" authorId="0" shapeId="0" xr:uid="{0F927683-749D-4709-B50D-558D7B32AC91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fitxer xodel</t>
        </r>
      </text>
    </comment>
    <comment ref="E40" authorId="0" shapeId="0" xr:uid="{9005C653-56B3-411C-AD85-ACB3CCD6C5A7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Hermes Intern</t>
        </r>
      </text>
    </comment>
    <comment ref="F40" authorId="0" shapeId="0" xr:uid="{1AC87BE1-EF50-4207-8A41-1AC9D2F6ECA1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Hermes Intern</t>
        </r>
      </text>
    </comment>
    <comment ref="A41" authorId="0" shapeId="0" xr:uid="{F0883B6E-9591-499B-80D7-5881BBF84B6B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Idescat WEB (no són les mateixes que al fitxer de la Xodel)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Nuria GS</author>
  </authors>
  <commentList>
    <comment ref="B40" authorId="0" shapeId="0" xr:uid="{BFC88174-D996-4AB5-A30E-CD102B13F67B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fitxer xodel</t>
        </r>
      </text>
    </comment>
    <comment ref="D40" authorId="0" shapeId="0" xr:uid="{B28F39C7-BD69-4011-A700-7E5C19D5D545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fitxer xodel</t>
        </r>
      </text>
    </comment>
    <comment ref="E40" authorId="0" shapeId="0" xr:uid="{F551CC64-09E9-49D0-B1CE-528817E04AEE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Hermes Intern</t>
        </r>
      </text>
    </comment>
    <comment ref="F40" authorId="0" shapeId="0" xr:uid="{F0A81507-AB7B-4DD7-BFED-AD36D104570E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Hermes Intern</t>
        </r>
      </text>
    </comment>
    <comment ref="A41" authorId="0" shapeId="0" xr:uid="{9C04798F-DC9B-4B43-AF1F-271A5A55E4F5}">
      <text>
        <r>
          <rPr>
            <b/>
            <sz val="9"/>
            <color indexed="81"/>
            <rFont val="Tahoma"/>
            <family val="2"/>
          </rPr>
          <t>Nuria GS:</t>
        </r>
        <r>
          <rPr>
            <sz val="9"/>
            <color indexed="81"/>
            <rFont val="Tahoma"/>
            <family val="2"/>
          </rPr>
          <t xml:space="preserve">
Dades Idescat WEB (no són les mateixes que al fitxer de la Xodel)</t>
        </r>
      </text>
    </comment>
  </commentList>
</comments>
</file>

<file path=xl/sharedStrings.xml><?xml version="1.0" encoding="utf-8"?>
<sst xmlns="http://schemas.openxmlformats.org/spreadsheetml/2006/main" count="1207" uniqueCount="257">
  <si>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</si>
  <si>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</si>
  <si>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</si>
  <si>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</si>
  <si>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</si>
  <si>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</si>
  <si>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</si>
  <si>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</si>
  <si>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</si>
  <si>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</si>
  <si>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</si>
  <si>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</si>
  <si>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</si>
  <si>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</si>
  <si>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</si>
  <si>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</si>
  <si>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</si>
  <si>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</si>
  <si>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</si>
  <si>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</si>
  <si>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</si>
  <si>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</si>
  <si>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</si>
  <si>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</si>
  <si>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</si>
  <si>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</si>
  <si>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</si>
  <si>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</si>
  <si>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</si>
  <si>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</si>
  <si>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</si>
  <si>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</si>
  <si>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</si>
  <si>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</si>
  <si>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</si>
  <si>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</si>
  <si>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</si>
  <si>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</si>
  <si>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</si>
  <si>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</si>
  <si>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</si>
  <si>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</si>
  <si>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</si>
  <si>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</si>
  <si>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</si>
  <si>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</si>
  <si>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</si>
  <si>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</si>
  <si>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</si>
  <si>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</si>
  <si>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</si>
  <si>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</si>
  <si>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</si>
  <si>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</si>
  <si>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</si>
  <si>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</si>
  <si>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</si>
  <si>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</si>
  <si>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</si>
  <si>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</si>
  <si>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</si>
  <si>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</si>
  <si>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</si>
  <si>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</si>
  <si>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</si>
  <si>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</si>
  <si>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</si>
  <si>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</si>
  <si>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</si>
  <si>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</si>
  <si>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</si>
  <si>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</si>
  <si>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</si>
  <si>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</si>
  <si>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</si>
  <si>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</si>
  <si>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</si>
  <si>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</si>
  <si>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</si>
  <si>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</si>
  <si>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</si>
  <si>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</si>
  <si>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</si>
  <si>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</si>
  <si>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</si>
  <si>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</si>
  <si>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</si>
  <si>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</si>
  <si>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</si>
  <si>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</si>
  <si>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</si>
  <si>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</si>
  <si>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</si>
  <si>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</si>
  <si>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</si>
  <si>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</si>
  <si>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</si>
  <si>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</si>
  <si>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</si>
  <si>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</si>
  <si>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</si>
  <si>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</si>
  <si>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</si>
  <si>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</si>
  <si>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</si>
  <si>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</si>
  <si>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</si>
  <si>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</si>
  <si>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</si>
  <si>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</si>
  <si>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</si>
  <si>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</si>
  <si>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</si>
  <si>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</si>
  <si>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</si>
  <si>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</si>
  <si>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</si>
  <si>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</si>
  <si>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</si>
  <si>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</si>
  <si>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</si>
  <si>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</si>
  <si>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</si>
  <si>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</si>
  <si>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</si>
  <si>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</si>
  <si>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</si>
  <si>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</si>
  <si>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</si>
  <si>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</si>
  <si>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</si>
  <si>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</si>
  <si>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</si>
  <si>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</si>
  <si>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</si>
  <si>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</si>
  <si>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</si>
  <si>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</si>
  <si>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</si>
  <si>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</si>
  <si>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</si>
  <si>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</si>
  <si>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</si>
  <si>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</si>
  <si>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</si>
  <si>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</si>
  <si>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</si>
  <si>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</si>
  <si>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</si>
  <si>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</si>
  <si>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</si>
  <si>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</si>
  <si>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</si>
  <si>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</si>
  <si>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</si>
  <si>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</si>
  <si>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</si>
  <si>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</si>
  <si>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</si>
  <si>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</si>
  <si>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</si>
  <si>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</si>
  <si>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</si>
  <si>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</si>
  <si>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</si>
  <si>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</si>
  <si>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</si>
  <si>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</si>
  <si>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</si>
  <si>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</si>
  <si>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</si>
  <si>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</si>
  <si>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</si>
  <si>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</si>
  <si>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</si>
  <si>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</si>
  <si>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</si>
  <si>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</si>
  <si>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</si>
  <si>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</si>
  <si>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</si>
  <si>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</si>
  <si>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</si>
  <si>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</si>
  <si>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</si>
  <si>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</si>
  <si>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</si>
  <si>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</si>
  <si>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</si>
  <si>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</si>
  <si>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</si>
  <si>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</si>
  <si>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</si>
  <si>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</si>
  <si>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</si>
  <si>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</si>
  <si>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</si>
  <si>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</si>
  <si>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</si>
  <si>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</si>
  <si>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</si>
  <si>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</si>
  <si>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1r trimestre 2022</t>
  </si>
  <si>
    <t>variació 2022-2021</t>
  </si>
  <si>
    <t>variació 2022-2019</t>
  </si>
  <si>
    <t>variació 2022-2008</t>
  </si>
  <si>
    <t>..</t>
  </si>
  <si>
    <t>2021-2022</t>
  </si>
  <si>
    <t>2020-2022</t>
  </si>
  <si>
    <t>2019-2022</t>
  </si>
  <si>
    <t>2008-2022</t>
  </si>
  <si>
    <t>variació 2022-2020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</si>
  <si>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</si>
  <si>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</si>
  <si>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</si>
  <si>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</si>
  <si>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</si>
  <si>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</si>
  <si>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</si>
  <si>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</si>
  <si>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2021 1T</t>
  </si>
  <si>
    <t>2020 1T</t>
  </si>
  <si>
    <t>20219 1T</t>
  </si>
  <si>
    <t>2008 1T</t>
  </si>
  <si>
    <t>2022 1T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</si>
  <si>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</si>
  <si>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</si>
  <si>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GG</t>
  </si>
  <si>
    <t>Variació interanual del conjunt de components de l'estructura productiva. Evolució recent de l'estructura productiva del Baix Llobregat.</t>
  </si>
  <si>
    <t>variació anual (en %)</t>
  </si>
  <si>
    <t>LLOCS DE TREBALL. RÈGIM ESPECIAL TREBALLADORS AUTÒNOMS.</t>
  </si>
  <si>
    <t>TG</t>
  </si>
  <si>
    <t>Posicionament comarcal en el context de l'àmbit territorial metropolità i Catalunya. Estructura productiva.</t>
  </si>
  <si>
    <t>Ocultar</t>
  </si>
  <si>
    <t>% / Total ATM</t>
  </si>
  <si>
    <t>% / Total Catalunya</t>
  </si>
  <si>
    <t>Variació trimestral</t>
  </si>
  <si>
    <t>Trimestre anterior</t>
  </si>
  <si>
    <t>CENTRES DE COTITZACIÓ</t>
  </si>
  <si>
    <t>4rt 2021</t>
  </si>
  <si>
    <t>Barcelonès</t>
  </si>
  <si>
    <t>Maresme</t>
  </si>
  <si>
    <t>Vallès Occidental</t>
  </si>
  <si>
    <t>Vallès Oriental</t>
  </si>
  <si>
    <t>Àrea Metropolitana de Barcelona (AMB)</t>
  </si>
  <si>
    <t>Àmbit Territorial Metropolità (ATM)</t>
  </si>
  <si>
    <t>POBLACIÓ ASSALARIADA</t>
  </si>
  <si>
    <t>POBLACIÓ DEL RÉGIM AUTÒNOM</t>
  </si>
  <si>
    <t>Font: OCBL a partir dels fitxers d'afiliacions i comptes de cotització de la Tresoreria General de la Seguretat Social. Dades provisionals.</t>
  </si>
  <si>
    <t>Població del règim general per residència padronal vs ubicació del compte de cotització</t>
  </si>
  <si>
    <t>P. Règim General resident al municipi</t>
  </si>
  <si>
    <t>P.Règim General treballant al municipi</t>
  </si>
  <si>
    <t>Diferència residents - treballant</t>
  </si>
  <si>
    <t>Font: OCBL a partir dels fitxers d'afiliacions i comptes de cotització de la Tresoreria General de la Seguretat Social (afiliacions segons cc) i Idescat (afiliacions segons residència padronal). Dades provisionals.</t>
  </si>
  <si>
    <t>RELACIÓ ASSALARIATS SEGONS RESIDÈNCIA PADRONAL i CENTRE DE TREBALL.</t>
  </si>
  <si>
    <t>TRGSS5</t>
  </si>
  <si>
    <t>Relació assalariats segons residència del treballador i centre de treball.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</si>
</sst>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Open Sans"/>
      <family val="2"/>
    </font>
    <font>
      <sz val="9.5"/>
      <color rgb="FF363636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b/>
      <sz val="9.5"/>
      <color rgb="FF363636"/>
      <name val="Arial"/>
      <family val="2"/>
    </font>
    <font>
      <b/>
      <sz val="9.5"/>
      <color theme="1"/>
      <name val="Arial"/>
      <family val="2"/>
    </font>
    <font>
      <sz val="11"/>
      <color rgb="FFC0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0" fillId="0" borderId="0" xfId="0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 applyBorder="1"/>
    <xf numFmtId="0" fontId="0" fillId="2" borderId="0" xfId="0" applyFill="1" applyBorder="1"/>
    <xf numFmtId="0" fontId="6" fillId="2" borderId="0" xfId="0" applyFont="1" applyFill="1"/>
    <xf numFmtId="0" fontId="1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5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5" fillId="2" borderId="5" xfId="0" applyFont="1" applyFill="1" applyBorder="1" applyAlignment="1">
      <alignment horizontal="right" vertical="top" wrapText="1"/>
    </xf>
    <xf numFmtId="0" fontId="26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wrapText="1"/>
    </xf>
    <xf numFmtId="164" fontId="10" fillId="2" borderId="0" xfId="0" applyNumberFormat="1" applyFont="1" applyFill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164" fontId="12" fillId="2" borderId="9" xfId="0" applyNumberFormat="1" applyFont="1" applyFill="1" applyBorder="1"/>
    <xf numFmtId="0" fontId="1" fillId="2" borderId="5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0" xfId="2" applyNumberFormat="1" applyFont="1" applyFill="1" applyAlignment="1">
      <alignment horizontal="center"/>
    </xf>
    <xf numFmtId="164" fontId="22" fillId="2" borderId="2" xfId="0" applyNumberFormat="1" applyFont="1" applyFill="1" applyBorder="1" applyAlignment="1">
      <alignment horizontal="center"/>
    </xf>
    <xf numFmtId="164" fontId="0" fillId="2" borderId="2" xfId="2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3" fontId="28" fillId="2" borderId="0" xfId="0" applyNumberFormat="1" applyFont="1" applyFill="1"/>
    <xf numFmtId="0" fontId="28" fillId="2" borderId="0" xfId="0" applyFont="1" applyFill="1"/>
    <xf numFmtId="0" fontId="28" fillId="2" borderId="0" xfId="0" applyFont="1" applyFill="1" applyBorder="1" applyAlignment="1">
      <alignment horizontal="center" vertical="center"/>
    </xf>
    <xf numFmtId="3" fontId="28" fillId="2" borderId="0" xfId="0" applyNumberFormat="1" applyFont="1" applyFill="1" applyBorder="1" applyAlignment="1">
      <alignment horizontal="center"/>
    </xf>
    <xf numFmtId="3" fontId="29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center" wrapText="1"/>
    </xf>
    <xf numFmtId="9" fontId="28" fillId="2" borderId="0" xfId="2" applyFont="1" applyFill="1"/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left" vertical="center"/>
    </xf>
    <xf numFmtId="3" fontId="31" fillId="2" borderId="9" xfId="0" applyNumberFormat="1" applyFont="1" applyFill="1" applyBorder="1" applyAlignment="1">
      <alignment horizontal="center" vertical="center"/>
    </xf>
    <xf numFmtId="164" fontId="32" fillId="2" borderId="9" xfId="0" applyNumberFormat="1" applyFont="1" applyFill="1" applyBorder="1" applyAlignment="1">
      <alignment horizontal="center"/>
    </xf>
    <xf numFmtId="164" fontId="32" fillId="2" borderId="9" xfId="0" applyNumberFormat="1" applyFont="1" applyFill="1" applyBorder="1"/>
    <xf numFmtId="0" fontId="33" fillId="2" borderId="9" xfId="0" applyFont="1" applyFill="1" applyBorder="1" applyAlignment="1">
      <alignment horizontal="left" vertical="center"/>
    </xf>
    <xf numFmtId="3" fontId="34" fillId="2" borderId="9" xfId="0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>
      <alignment horizontal="center"/>
    </xf>
    <xf numFmtId="164" fontId="34" fillId="2" borderId="9" xfId="0" applyNumberFormat="1" applyFont="1" applyFill="1" applyBorder="1"/>
    <xf numFmtId="0" fontId="0" fillId="2" borderId="21" xfId="0" applyFill="1" applyBorder="1"/>
    <xf numFmtId="0" fontId="35" fillId="2" borderId="0" xfId="0" applyFont="1" applyFill="1"/>
    <xf numFmtId="0" fontId="0" fillId="2" borderId="6" xfId="0" applyFill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2" applyNumberFormat="1" applyFont="1" applyFill="1" applyAlignment="1">
      <alignment horizontal="center"/>
    </xf>
    <xf numFmtId="3" fontId="0" fillId="2" borderId="5" xfId="0" applyNumberFormat="1" applyFill="1" applyBorder="1" applyAlignment="1">
      <alignment horizontal="center"/>
    </xf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/>
    <xf numFmtId="0" fontId="0" fillId="2" borderId="0" xfId="0" applyFill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6" fillId="2" borderId="0" xfId="0" applyFont="1" applyFill="1"/>
    <xf numFmtId="0" fontId="37" fillId="0" borderId="0" xfId="1" applyFont="1" applyFill="1"/>
    <xf numFmtId="0" fontId="0" fillId="2" borderId="0" xfId="0" applyFill="1" applyAlignment="1">
      <alignment wrapText="1"/>
    </xf>
    <xf numFmtId="0" fontId="1" fillId="0" borderId="23" xfId="0" applyFont="1" applyBorder="1"/>
    <xf numFmtId="3" fontId="0" fillId="2" borderId="21" xfId="0" applyNumberFormat="1" applyFill="1" applyBorder="1" applyAlignment="1">
      <alignment horizontal="center"/>
    </xf>
    <xf numFmtId="3" fontId="1" fillId="2" borderId="23" xfId="0" applyNumberFormat="1" applyFont="1" applyFill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F8CBAD"/>
      <color rgb="FFFF9999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2.4451898303436876E-2</c:v>
                </c:pt>
                <c:pt idx="1">
                  <c:v>3.7178179292467313E-2</c:v>
                </c:pt>
                <c:pt idx="2">
                  <c:v>4.1650291809143231E-2</c:v>
                </c:pt>
                <c:pt idx="3">
                  <c:v>1.293944340486523E-2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2.2020581023850211E-2</c:v>
                </c:pt>
                <c:pt idx="1">
                  <c:v>4.1016257826970569E-2</c:v>
                </c:pt>
                <c:pt idx="2">
                  <c:v>4.4476283026173728E-2</c:v>
                </c:pt>
                <c:pt idx="3">
                  <c:v>1.8387508820823396E-2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2.3170300373047174E-2</c:v>
                </c:pt>
                <c:pt idx="1">
                  <c:v>4.0271799099725843E-2</c:v>
                </c:pt>
                <c:pt idx="2">
                  <c:v>4.4188899562409054E-2</c:v>
                </c:pt>
                <c:pt idx="3">
                  <c:v>1.8097620536644928E-2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2.4365396758577143E-2</c:v>
                </c:pt>
                <c:pt idx="1">
                  <c:v>4.242153073371302E-2</c:v>
                </c:pt>
                <c:pt idx="2">
                  <c:v>4.7442881340520021E-2</c:v>
                </c:pt>
                <c:pt idx="3">
                  <c:v>1.7577285411399551E-2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GG!$A$61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GG!$B$61:$E$61</c:f>
              <c:numCache>
                <c:formatCode>0.0%</c:formatCode>
                <c:ptCount val="4"/>
                <c:pt idx="0">
                  <c:v>2.4451898303436876E-2</c:v>
                </c:pt>
                <c:pt idx="1">
                  <c:v>3.7178179292467313E-2</c:v>
                </c:pt>
                <c:pt idx="2">
                  <c:v>4.1650291809143231E-2</c:v>
                </c:pt>
                <c:pt idx="3">
                  <c:v>1.293944340486523E-2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GG!$A$62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GG!$B$62:$E$62</c:f>
              <c:numCache>
                <c:formatCode>0.0%</c:formatCode>
                <c:ptCount val="4"/>
                <c:pt idx="0">
                  <c:v>-5.8439817710660355E-2</c:v>
                </c:pt>
                <c:pt idx="1">
                  <c:v>1.8014316496840876E-2</c:v>
                </c:pt>
                <c:pt idx="2">
                  <c:v>8.9025478338455432E-3</c:v>
                </c:pt>
                <c:pt idx="3">
                  <c:v>1.9666567195303034E-2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27244653757083"/>
          <c:y val="0.6069956165708339"/>
          <c:w val="0.2173180559326636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'GE1'!$C$32:$F$32</c:f>
              <c:numCache>
                <c:formatCode>0.0%</c:formatCode>
                <c:ptCount val="4"/>
                <c:pt idx="0">
                  <c:v>1.8467354951286898E-2</c:v>
                </c:pt>
                <c:pt idx="1">
                  <c:v>3.6554684031374872E-2</c:v>
                </c:pt>
                <c:pt idx="2">
                  <c:v>-6.0370270995438693E-2</c:v>
                </c:pt>
                <c:pt idx="3">
                  <c:v>-0.12577491158726856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'GE1'!$C$33:$F$33</c:f>
              <c:numCache>
                <c:formatCode>0.0%</c:formatCode>
                <c:ptCount val="4"/>
                <c:pt idx="0">
                  <c:v>1.868871979013563E-2</c:v>
                </c:pt>
                <c:pt idx="1">
                  <c:v>2.5173659870059352E-2</c:v>
                </c:pt>
                <c:pt idx="2">
                  <c:v>-8.313238889447068E-2</c:v>
                </c:pt>
                <c:pt idx="3">
                  <c:v>-0.11503058808317372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'GE1'!$C$34:$F$34</c:f>
              <c:numCache>
                <c:formatCode>0.0%</c:formatCode>
                <c:ptCount val="4"/>
                <c:pt idx="0">
                  <c:v>1.870162080713662E-2</c:v>
                </c:pt>
                <c:pt idx="1">
                  <c:v>2.9769165964616682E-2</c:v>
                </c:pt>
                <c:pt idx="2">
                  <c:v>-7.6863588578609671E-2</c:v>
                </c:pt>
                <c:pt idx="3">
                  <c:v>-0.17202063553994884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'GE1'!$C$35:$F$35</c:f>
              <c:numCache>
                <c:formatCode>0.0%</c:formatCode>
                <c:ptCount val="4"/>
                <c:pt idx="0">
                  <c:v>2.1098338647424063E-2</c:v>
                </c:pt>
                <c:pt idx="1">
                  <c:v>3.1221930344886028E-2</c:v>
                </c:pt>
                <c:pt idx="2">
                  <c:v>-6.6219321769889775E-2</c:v>
                </c:pt>
                <c:pt idx="3">
                  <c:v>-0.14522971672601864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'GE2'!$A$32:$A$38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'GE2'!$C$32:$C$38</c:f>
              <c:numCache>
                <c:formatCode>0.0%</c:formatCode>
                <c:ptCount val="7"/>
                <c:pt idx="0">
                  <c:v>2.2678237522174811E-2</c:v>
                </c:pt>
                <c:pt idx="1">
                  <c:v>2.7426160337552744E-2</c:v>
                </c:pt>
                <c:pt idx="2">
                  <c:v>1.1544604152407028E-2</c:v>
                </c:pt>
                <c:pt idx="3">
                  <c:v>8.7513533020570199E-3</c:v>
                </c:pt>
                <c:pt idx="4">
                  <c:v>-9.3506841964046156E-2</c:v>
                </c:pt>
                <c:pt idx="5">
                  <c:v>1.775936066301613E-2</c:v>
                </c:pt>
                <c:pt idx="6">
                  <c:v>1.8467354951286898E-2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GRGSS1!$C$32:$F$32</c:f>
              <c:numCache>
                <c:formatCode>0.0%</c:formatCode>
                <c:ptCount val="4"/>
                <c:pt idx="0">
                  <c:v>5.0584893536232731E-2</c:v>
                </c:pt>
                <c:pt idx="1">
                  <c:v>8.0929502229468042E-2</c:v>
                </c:pt>
                <c:pt idx="2">
                  <c:v>8.7239573493739189E-2</c:v>
                </c:pt>
                <c:pt idx="3">
                  <c:v>0.15540377758504384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GRGSS1!$C$33:$F$33</c:f>
              <c:numCache>
                <c:formatCode>0.0%</c:formatCode>
                <c:ptCount val="4"/>
                <c:pt idx="0">
                  <c:v>5.623840827032188E-2</c:v>
                </c:pt>
                <c:pt idx="1">
                  <c:v>6.073837731126068E-2</c:v>
                </c:pt>
                <c:pt idx="2">
                  <c:v>2.6501645479082053E-2</c:v>
                </c:pt>
                <c:pt idx="3">
                  <c:v>7.7559954320517696E-2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GRGSS1!$C$34:$F$34</c:f>
              <c:numCache>
                <c:formatCode>0.0%</c:formatCode>
                <c:ptCount val="4"/>
                <c:pt idx="0">
                  <c:v>5.5260618396524491E-2</c:v>
                </c:pt>
                <c:pt idx="1">
                  <c:v>6.3844754821923186E-2</c:v>
                </c:pt>
                <c:pt idx="2">
                  <c:v>2.8152148126390945E-2</c:v>
                </c:pt>
                <c:pt idx="3">
                  <c:v>2.4211332382906434E-2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GRGSS1!$C$35:$F$35</c:f>
              <c:numCache>
                <c:formatCode>0.0%</c:formatCode>
                <c:ptCount val="4"/>
                <c:pt idx="0">
                  <c:v>5.5833138239361743E-2</c:v>
                </c:pt>
                <c:pt idx="1">
                  <c:v>7.200234638159822E-2</c:v>
                </c:pt>
                <c:pt idx="2">
                  <c:v>3.4787585695663467E-2</c:v>
                </c:pt>
                <c:pt idx="3">
                  <c:v>4.659998579190977E-2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GRGSS2!$A$32:$A$38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GRGSS2!$C$32:$C$38</c:f>
              <c:numCache>
                <c:formatCode>0.0%</c:formatCode>
                <c:ptCount val="7"/>
                <c:pt idx="0">
                  <c:v>5.8591559738460329E-2</c:v>
                </c:pt>
                <c:pt idx="1">
                  <c:v>4.604649737571298E-2</c:v>
                </c:pt>
                <c:pt idx="2">
                  <c:v>6.5922615311221025E-2</c:v>
                </c:pt>
                <c:pt idx="3">
                  <c:v>3.9051488918987888E-2</c:v>
                </c:pt>
                <c:pt idx="4">
                  <c:v>5.8376344167277508E-3</c:v>
                </c:pt>
                <c:pt idx="5">
                  <c:v>2.8883537998625131E-2</c:v>
                </c:pt>
                <c:pt idx="6">
                  <c:v>5.0584893536232731E-2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GRGSS3!$B$31:$E$31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GRGSS3!$B$32:$E$32</c:f>
              <c:numCache>
                <c:formatCode>0.0%</c:formatCode>
                <c:ptCount val="4"/>
                <c:pt idx="0">
                  <c:v>3.771870823469807E-2</c:v>
                </c:pt>
                <c:pt idx="1">
                  <c:v>5.3996504334093393E-2</c:v>
                </c:pt>
                <c:pt idx="2">
                  <c:v>8.7621005451037548E-4</c:v>
                </c:pt>
                <c:pt idx="3">
                  <c:v>-9.1939613988152105E-2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GRGSS3!$B$31:$E$31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GRGSS3!$B$33:$E$33</c:f>
              <c:numCache>
                <c:formatCode>0.0%</c:formatCode>
                <c:ptCount val="4"/>
                <c:pt idx="0">
                  <c:v>7.0272305182582512E-2</c:v>
                </c:pt>
                <c:pt idx="1">
                  <c:v>6.3952763108653166E-2</c:v>
                </c:pt>
                <c:pt idx="2">
                  <c:v>7.625977959114999E-2</c:v>
                </c:pt>
                <c:pt idx="3">
                  <c:v>0.13368976059312646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GRGSS3!$B$31:$E$31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GRGSS3!$B$34:$E$34</c:f>
              <c:numCache>
                <c:formatCode>0.0%</c:formatCode>
                <c:ptCount val="4"/>
                <c:pt idx="0">
                  <c:v>5.127941981390257E-2</c:v>
                </c:pt>
                <c:pt idx="1">
                  <c:v>0.13330219179092551</c:v>
                </c:pt>
                <c:pt idx="2">
                  <c:v>0.23505298270526612</c:v>
                </c:pt>
                <c:pt idx="3">
                  <c:v>0.82509799263570494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GRGSS3!$B$31:$E$31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GRGSS3!$B$35:$E$35</c:f>
              <c:numCache>
                <c:formatCode>0.0%</c:formatCode>
                <c:ptCount val="4"/>
                <c:pt idx="0">
                  <c:v>5.0584893536232731E-2</c:v>
                </c:pt>
                <c:pt idx="1">
                  <c:v>8.0929502229468042E-2</c:v>
                </c:pt>
                <c:pt idx="2">
                  <c:v>8.7239573493739189E-2</c:v>
                </c:pt>
                <c:pt idx="3">
                  <c:v>0.15540377758504384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GRETA1!$C$32:$F$32</c:f>
              <c:numCache>
                <c:formatCode>0.0%</c:formatCode>
                <c:ptCount val="4"/>
                <c:pt idx="0">
                  <c:v>7.3828566892253956E-3</c:v>
                </c:pt>
                <c:pt idx="1">
                  <c:v>1.7703905686101532E-2</c:v>
                </c:pt>
                <c:pt idx="2">
                  <c:v>5.5070224440878744E-3</c:v>
                </c:pt>
                <c:pt idx="3">
                  <c:v>-8.6986239769763468E-2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GRETA1!$C$33:$F$33</c:f>
              <c:numCache>
                <c:formatCode>0.0%</c:formatCode>
                <c:ptCount val="4"/>
                <c:pt idx="0">
                  <c:v>9.5439189189189186E-3</c:v>
                </c:pt>
                <c:pt idx="1">
                  <c:v>2.6657926856832874E-2</c:v>
                </c:pt>
                <c:pt idx="2">
                  <c:v>1.9582931154459134E-2</c:v>
                </c:pt>
                <c:pt idx="3">
                  <c:v>-1.5412161517718567E-2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GRETA1!$C$34:$F$34</c:f>
              <c:numCache>
                <c:formatCode>0.0%</c:formatCode>
                <c:ptCount val="4"/>
                <c:pt idx="0">
                  <c:v>9.5018417405929104E-3</c:v>
                </c:pt>
                <c:pt idx="1">
                  <c:v>2.7036552816922622E-2</c:v>
                </c:pt>
                <c:pt idx="2">
                  <c:v>1.9146379376315286E-2</c:v>
                </c:pt>
                <c:pt idx="3">
                  <c:v>-8.3101822592400357E-2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GRETA1!$C$31:$F$31</c:f>
              <c:strCache>
                <c:ptCount val="4"/>
                <c:pt idx="0">
                  <c:v>variació 2022-2021</c:v>
                </c:pt>
                <c:pt idx="1">
                  <c:v>variació 2022-2020</c:v>
                </c:pt>
                <c:pt idx="2">
                  <c:v>variació 2022-2019</c:v>
                </c:pt>
                <c:pt idx="3">
                  <c:v>variació 2022-2008</c:v>
                </c:pt>
              </c:strCache>
            </c:strRef>
          </c:cat>
          <c:val>
            <c:numRef>
              <c:f>GRETA1!$C$35:$F$35</c:f>
              <c:numCache>
                <c:formatCode>0.0%</c:formatCode>
                <c:ptCount val="4"/>
                <c:pt idx="0">
                  <c:v>8.6819759204871776E-3</c:v>
                </c:pt>
                <c:pt idx="1">
                  <c:v>2.460331938432736E-2</c:v>
                </c:pt>
                <c:pt idx="2">
                  <c:v>9.9956406437316098E-3</c:v>
                </c:pt>
                <c:pt idx="3">
                  <c:v>-6.6719369446486543E-2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GRETA2!$A$32:$A$38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GRETA2!$C$32:$C$38</c:f>
              <c:numCache>
                <c:formatCode>0.0%</c:formatCode>
                <c:ptCount val="7"/>
                <c:pt idx="0">
                  <c:v>5.2533807402672635E-3</c:v>
                </c:pt>
                <c:pt idx="1">
                  <c:v>5.3451496244485948E-3</c:v>
                </c:pt>
                <c:pt idx="2">
                  <c:v>-4.2691965609249925E-3</c:v>
                </c:pt>
                <c:pt idx="3">
                  <c:v>2.0246531292800571E-3</c:v>
                </c:pt>
                <c:pt idx="4">
                  <c:v>-1.1984707117529367E-2</c:v>
                </c:pt>
                <c:pt idx="5">
                  <c:v>1.0245408613361135E-2</c:v>
                </c:pt>
                <c:pt idx="6">
                  <c:v>7.3828566892253956E-3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45</xdr:row>
      <xdr:rowOff>19050</xdr:rowOff>
    </xdr:from>
    <xdr:to>
      <xdr:col>9</xdr:col>
      <xdr:colOff>592226</xdr:colOff>
      <xdr:row>48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19050</xdr:rowOff>
    </xdr:from>
    <xdr:to>
      <xdr:col>10</xdr:col>
      <xdr:colOff>321959</xdr:colOff>
      <xdr:row>31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10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C5D2F3AF-477F-4424-8CB2-E3EA2BF50B49}"/>
            </a:ext>
          </a:extLst>
        </xdr:cNvPr>
        <xdr:cNvSpPr txBox="1"/>
      </xdr:nvSpPr>
      <xdr:spPr>
        <a:xfrm>
          <a:off x="0" y="71056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0025"/>
          <a:ext cx="8618234" cy="1428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42860</xdr:rowOff>
    </xdr:from>
    <xdr:to>
      <xdr:col>7</xdr:col>
      <xdr:colOff>285751</xdr:colOff>
      <xdr:row>57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19112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806824" y="6096000"/>
          <a:ext cx="944858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primer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477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2"/>
  <sheetViews>
    <sheetView topLeftCell="A25" workbookViewId="0">
      <selection activeCell="O29" sqref="O29"/>
    </sheetView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202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2" spans="1:11" x14ac:dyDescent="0.25">
      <c r="A12" s="2" t="s">
        <v>227</v>
      </c>
      <c r="B12" s="1" t="s">
        <v>228</v>
      </c>
    </row>
    <row r="13" spans="1:11" x14ac:dyDescent="0.25">
      <c r="A13" s="2" t="s">
        <v>231</v>
      </c>
      <c r="B13" s="1" t="str">
        <f>TG!A7</f>
        <v>Posicionament comarcal en el context de l'àmbit territorial metropolità i Catalunya. Estructura productiva.</v>
      </c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192</v>
      </c>
      <c r="B29" s="1" t="s">
        <v>195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194</v>
      </c>
      <c r="B33" s="1" t="s">
        <v>196</v>
      </c>
    </row>
    <row r="34" spans="1:2" x14ac:dyDescent="0.25">
      <c r="A34" s="2" t="s">
        <v>255</v>
      </c>
      <c r="B34" s="1" t="s">
        <v>256</v>
      </c>
    </row>
    <row r="36" spans="1:2" ht="15.75" x14ac:dyDescent="0.25">
      <c r="A36" s="7" t="s">
        <v>19</v>
      </c>
    </row>
    <row r="38" spans="1:2" x14ac:dyDescent="0.25">
      <c r="A38" s="2" t="s">
        <v>22</v>
      </c>
      <c r="B38" s="1" t="s">
        <v>26</v>
      </c>
    </row>
    <row r="39" spans="1:2" x14ac:dyDescent="0.25">
      <c r="A39" s="2" t="s">
        <v>23</v>
      </c>
      <c r="B39" s="1" t="s">
        <v>27</v>
      </c>
    </row>
    <row r="40" spans="1:2" x14ac:dyDescent="0.25">
      <c r="A40" s="2" t="s">
        <v>24</v>
      </c>
      <c r="B40" s="1" t="s">
        <v>8</v>
      </c>
    </row>
    <row r="41" spans="1:2" x14ac:dyDescent="0.25">
      <c r="A41" s="2" t="s">
        <v>25</v>
      </c>
      <c r="B41" s="1" t="s">
        <v>74</v>
      </c>
    </row>
    <row r="42" spans="1:2" x14ac:dyDescent="0.25">
      <c r="A42" s="2" t="s">
        <v>73</v>
      </c>
      <c r="B42" s="1" t="s">
        <v>12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8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39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0" location="TRETA1!A1" display="TRETA1" xr:uid="{A8DAAB53-C01F-441E-BBEF-ED15BD349A0D}"/>
    <hyperlink ref="A41" location="TRETA2!A1" display="TRETA2" xr:uid="{E43A7340-4252-4EBF-90F0-37CA1DCBD2D0}"/>
    <hyperlink ref="A42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12" location="GG!A1" display="GG" xr:uid="{F282C8C4-061C-438A-969E-8C4D80D6BA5D}"/>
    <hyperlink ref="A13" location="TG!A1" display="TG" xr:uid="{E9D4936E-9CC3-433D-8221-4B32F5F1A64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42"/>
  <sheetViews>
    <sheetView workbookViewId="0">
      <selection activeCell="L12" sqref="L12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41</v>
      </c>
    </row>
    <row r="5" spans="1:9" x14ac:dyDescent="0.25">
      <c r="A5" s="33" t="s">
        <v>15</v>
      </c>
      <c r="C5" s="33" t="str">
        <f>Índex!A7</f>
        <v>1r trimestre 2022</v>
      </c>
    </row>
    <row r="6" spans="1:9" ht="15.75" thickBot="1" x14ac:dyDescent="0.3">
      <c r="A6" s="34" t="s">
        <v>35</v>
      </c>
      <c r="B6" s="35"/>
      <c r="C6" s="35"/>
      <c r="D6" s="35"/>
      <c r="E6" s="35"/>
      <c r="F6" s="35"/>
      <c r="G6" s="35"/>
      <c r="H6" s="35"/>
      <c r="I6" s="35"/>
    </row>
    <row r="29" spans="1:6" x14ac:dyDescent="0.25">
      <c r="A29" s="48" t="s">
        <v>34</v>
      </c>
    </row>
    <row r="30" spans="1:6" x14ac:dyDescent="0.25">
      <c r="A30" s="48"/>
    </row>
    <row r="31" spans="1:6" ht="30" x14ac:dyDescent="0.25">
      <c r="B31" s="96" t="s">
        <v>36</v>
      </c>
      <c r="C31" s="101" t="s">
        <v>203</v>
      </c>
      <c r="D31" s="101" t="s">
        <v>211</v>
      </c>
      <c r="E31" s="101" t="s">
        <v>204</v>
      </c>
      <c r="F31" s="101" t="s">
        <v>205</v>
      </c>
    </row>
    <row r="32" spans="1:6" x14ac:dyDescent="0.25">
      <c r="A32" s="97" t="s">
        <v>29</v>
      </c>
      <c r="B32" s="102">
        <v>287751</v>
      </c>
      <c r="C32" s="51">
        <f>($B32-C39)/C39</f>
        <v>5.0584893536232731E-2</v>
      </c>
      <c r="D32" s="51">
        <f>($B32-D39)/D39</f>
        <v>8.0929502229468042E-2</v>
      </c>
      <c r="E32" s="51">
        <f t="shared" ref="D32:E35" si="0">($B32-E39)/E39</f>
        <v>8.7239573493739189E-2</v>
      </c>
      <c r="F32" s="51">
        <f>($B32-F39)/F39</f>
        <v>0.15540377758504384</v>
      </c>
    </row>
    <row r="33" spans="1:8" x14ac:dyDescent="0.25">
      <c r="A33" s="97" t="s">
        <v>30</v>
      </c>
      <c r="B33" s="102">
        <v>1539928</v>
      </c>
      <c r="C33" s="51">
        <f>($B33-C40)/C40</f>
        <v>5.623840827032188E-2</v>
      </c>
      <c r="D33" s="51">
        <f t="shared" si="0"/>
        <v>6.073837731126068E-2</v>
      </c>
      <c r="E33" s="51">
        <f t="shared" si="0"/>
        <v>2.6501645479082053E-2</v>
      </c>
      <c r="F33" s="51">
        <f>($B33-F40)/F40</f>
        <v>7.7559954320517696E-2</v>
      </c>
    </row>
    <row r="34" spans="1:8" x14ac:dyDescent="0.25">
      <c r="A34" s="97" t="s">
        <v>31</v>
      </c>
      <c r="B34" s="103">
        <v>2002242</v>
      </c>
      <c r="C34" s="51">
        <f>($B34-C41)/C41</f>
        <v>5.5260618396524491E-2</v>
      </c>
      <c r="D34" s="51">
        <f t="shared" si="0"/>
        <v>6.3844754821923186E-2</v>
      </c>
      <c r="E34" s="51">
        <f t="shared" si="0"/>
        <v>2.8152148126390945E-2</v>
      </c>
      <c r="F34" s="51">
        <f>($B34-F41)/F41</f>
        <v>2.4211332382906434E-2</v>
      </c>
    </row>
    <row r="35" spans="1:8" x14ac:dyDescent="0.25">
      <c r="A35" s="97" t="s">
        <v>32</v>
      </c>
      <c r="B35" s="103">
        <v>2872828</v>
      </c>
      <c r="C35" s="51">
        <f>($B35-C42)/C42</f>
        <v>5.5833138239361743E-2</v>
      </c>
      <c r="D35" s="51">
        <f t="shared" si="0"/>
        <v>7.200234638159822E-2</v>
      </c>
      <c r="E35" s="51">
        <f t="shared" si="0"/>
        <v>3.4787585695663467E-2</v>
      </c>
      <c r="F35" s="51">
        <f>($B35-F42)/F42</f>
        <v>4.659998579190977E-2</v>
      </c>
    </row>
    <row r="38" spans="1:8" x14ac:dyDescent="0.25">
      <c r="B38" s="101">
        <v>2022</v>
      </c>
      <c r="C38" s="101">
        <v>2021</v>
      </c>
      <c r="D38" s="101">
        <v>2020</v>
      </c>
      <c r="E38" s="101">
        <v>2019</v>
      </c>
      <c r="F38" s="101">
        <v>2008</v>
      </c>
    </row>
    <row r="39" spans="1:8" x14ac:dyDescent="0.25">
      <c r="A39" s="97" t="s">
        <v>29</v>
      </c>
      <c r="B39" s="102">
        <v>287751</v>
      </c>
      <c r="C39" s="102">
        <v>273896</v>
      </c>
      <c r="D39" s="102">
        <v>266207</v>
      </c>
      <c r="E39" s="102">
        <v>264662</v>
      </c>
      <c r="F39" s="102">
        <v>249048</v>
      </c>
      <c r="H39" s="105">
        <f>B39-F39</f>
        <v>38703</v>
      </c>
    </row>
    <row r="40" spans="1:8" x14ac:dyDescent="0.25">
      <c r="A40" s="97" t="s">
        <v>30</v>
      </c>
      <c r="B40" s="102">
        <v>1539928</v>
      </c>
      <c r="C40" s="102">
        <v>1457936</v>
      </c>
      <c r="D40" s="102">
        <v>1451751</v>
      </c>
      <c r="E40" s="102">
        <v>1500171</v>
      </c>
      <c r="F40" s="102">
        <v>1429088</v>
      </c>
    </row>
    <row r="41" spans="1:8" x14ac:dyDescent="0.25">
      <c r="A41" s="97" t="s">
        <v>31</v>
      </c>
      <c r="B41" s="102">
        <v>2002242</v>
      </c>
      <c r="C41" s="102">
        <v>1897391</v>
      </c>
      <c r="D41" s="102">
        <v>1882081</v>
      </c>
      <c r="E41" s="102">
        <v>1947418</v>
      </c>
      <c r="F41" s="102">
        <v>1954911</v>
      </c>
    </row>
    <row r="42" spans="1:8" x14ac:dyDescent="0.25">
      <c r="A42" s="97" t="s">
        <v>32</v>
      </c>
      <c r="B42" s="102">
        <v>2872828</v>
      </c>
      <c r="C42" s="102">
        <v>2720911</v>
      </c>
      <c r="D42" s="102">
        <v>2679871</v>
      </c>
      <c r="E42" s="102">
        <v>2776249</v>
      </c>
      <c r="F42" s="102">
        <v>2744915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40"/>
  <sheetViews>
    <sheetView workbookViewId="0">
      <selection activeCell="D38" sqref="D38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41</v>
      </c>
    </row>
    <row r="5" spans="1:9" x14ac:dyDescent="0.25">
      <c r="A5" s="33" t="s">
        <v>16</v>
      </c>
      <c r="C5" s="33" t="str">
        <f>Índex!A7</f>
        <v>1r trimestre 2022</v>
      </c>
    </row>
    <row r="6" spans="1:9" ht="15.75" thickBot="1" x14ac:dyDescent="0.3">
      <c r="A6" s="34" t="str">
        <f>Índex!B28</f>
        <v>Variació interanual llocs de treball assalariat. Baix Llobregat.</v>
      </c>
      <c r="B6" s="35"/>
      <c r="C6" s="35"/>
      <c r="D6" s="35"/>
      <c r="E6" s="35"/>
      <c r="F6" s="35"/>
      <c r="G6" s="35"/>
      <c r="H6" s="35"/>
      <c r="I6" s="35"/>
    </row>
    <row r="29" spans="1:3" x14ac:dyDescent="0.25">
      <c r="A29" s="48" t="s">
        <v>34</v>
      </c>
    </row>
    <row r="30" spans="1:3" x14ac:dyDescent="0.25">
      <c r="A30" s="48"/>
    </row>
    <row r="31" spans="1:3" ht="30.75" customHeight="1" x14ac:dyDescent="0.25">
      <c r="B31" s="101" t="s">
        <v>40</v>
      </c>
      <c r="C31" s="101" t="s">
        <v>39</v>
      </c>
    </row>
    <row r="32" spans="1:3" x14ac:dyDescent="0.25">
      <c r="A32" s="104">
        <v>2016</v>
      </c>
      <c r="B32" s="102">
        <v>228443</v>
      </c>
      <c r="C32" s="51">
        <f>(B32-B40)/B40</f>
        <v>5.8591559738460329E-2</v>
      </c>
    </row>
    <row r="33" spans="1:4" x14ac:dyDescent="0.25">
      <c r="A33" s="104">
        <v>2017</v>
      </c>
      <c r="B33" s="102">
        <v>238962</v>
      </c>
      <c r="C33" s="51">
        <f t="shared" ref="C33:C37" si="0">(B33-B32)/B32</f>
        <v>4.604649737571298E-2</v>
      </c>
    </row>
    <row r="34" spans="1:4" x14ac:dyDescent="0.25">
      <c r="A34" s="104">
        <v>2018</v>
      </c>
      <c r="B34" s="102">
        <v>254715</v>
      </c>
      <c r="C34" s="51">
        <f t="shared" si="0"/>
        <v>6.5922615311221025E-2</v>
      </c>
    </row>
    <row r="35" spans="1:4" x14ac:dyDescent="0.25">
      <c r="A35" s="104">
        <v>2019</v>
      </c>
      <c r="B35" s="102">
        <v>264662</v>
      </c>
      <c r="C35" s="51">
        <f t="shared" si="0"/>
        <v>3.9051488918987888E-2</v>
      </c>
    </row>
    <row r="36" spans="1:4" x14ac:dyDescent="0.25">
      <c r="A36" s="104">
        <v>2020</v>
      </c>
      <c r="B36" s="102">
        <v>266207</v>
      </c>
      <c r="C36" s="51">
        <f>(B36-B35)/B35</f>
        <v>5.8376344167277508E-3</v>
      </c>
    </row>
    <row r="37" spans="1:4" x14ac:dyDescent="0.25">
      <c r="A37" s="104">
        <v>2021</v>
      </c>
      <c r="B37" s="102">
        <v>273896</v>
      </c>
      <c r="C37" s="51">
        <f t="shared" si="0"/>
        <v>2.8883537998625131E-2</v>
      </c>
    </row>
    <row r="38" spans="1:4" x14ac:dyDescent="0.25">
      <c r="A38" s="104">
        <v>2022</v>
      </c>
      <c r="B38" s="102">
        <v>287751</v>
      </c>
      <c r="C38" s="51">
        <f>(B38-B37)/B37</f>
        <v>5.0584893536232731E-2</v>
      </c>
      <c r="D38" s="105">
        <f>B38-B37</f>
        <v>13855</v>
      </c>
    </row>
    <row r="39" spans="1:4" x14ac:dyDescent="0.25">
      <c r="A39" s="106"/>
      <c r="B39" s="106"/>
      <c r="C39" s="106"/>
      <c r="D39" s="106"/>
    </row>
    <row r="40" spans="1:4" ht="15.75" x14ac:dyDescent="0.3">
      <c r="A40" s="107">
        <v>2015</v>
      </c>
      <c r="B40" s="109">
        <v>215799</v>
      </c>
      <c r="C40" s="106"/>
      <c r="D40" s="106"/>
    </row>
  </sheetData>
  <hyperlinks>
    <hyperlink ref="A1" location="Índex!A1" display="TORNAR A L'ÍNDEX" xr:uid="{7892EAB3-CF61-4C77-9E84-FE0C1B66547D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46"/>
  <sheetViews>
    <sheetView workbookViewId="0">
      <selection activeCell="G51" sqref="G50:G51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42</v>
      </c>
    </row>
    <row r="5" spans="1:9" x14ac:dyDescent="0.25">
      <c r="A5" s="33" t="s">
        <v>192</v>
      </c>
      <c r="C5" s="33" t="str">
        <f>Índex!A7</f>
        <v>1r trimestre 2022</v>
      </c>
    </row>
    <row r="6" spans="1:9" ht="15.75" thickBot="1" x14ac:dyDescent="0.3">
      <c r="A6" s="34" t="s">
        <v>193</v>
      </c>
      <c r="B6" s="35"/>
      <c r="C6" s="35"/>
      <c r="D6" s="35"/>
      <c r="E6" s="35"/>
      <c r="F6" s="35"/>
      <c r="G6" s="35"/>
      <c r="H6" s="35"/>
      <c r="I6" s="35"/>
    </row>
    <row r="29" spans="1:5" x14ac:dyDescent="0.25">
      <c r="A29" s="48" t="s">
        <v>34</v>
      </c>
    </row>
    <row r="30" spans="1:5" x14ac:dyDescent="0.25">
      <c r="A30" s="48"/>
    </row>
    <row r="31" spans="1:5" ht="30" x14ac:dyDescent="0.25">
      <c r="B31" s="101" t="s">
        <v>203</v>
      </c>
      <c r="C31" s="101" t="s">
        <v>211</v>
      </c>
      <c r="D31" s="101" t="s">
        <v>204</v>
      </c>
      <c r="E31" s="101" t="s">
        <v>205</v>
      </c>
    </row>
    <row r="32" spans="1:5" x14ac:dyDescent="0.25">
      <c r="A32" s="110" t="s">
        <v>185</v>
      </c>
      <c r="B32" s="51">
        <f>($B38-C38)/C38</f>
        <v>3.771870823469807E-2</v>
      </c>
      <c r="C32" s="51">
        <f t="shared" ref="C32:D32" si="0">($B38-D38)/D38</f>
        <v>5.3996504334093393E-2</v>
      </c>
      <c r="D32" s="51">
        <f t="shared" si="0"/>
        <v>8.7621005451037548E-4</v>
      </c>
      <c r="E32" s="51">
        <f>($B38-F38)/F38</f>
        <v>-9.1939613988152105E-2</v>
      </c>
    </row>
    <row r="33" spans="1:6" x14ac:dyDescent="0.25">
      <c r="A33" s="110" t="s">
        <v>186</v>
      </c>
      <c r="B33" s="51">
        <f>($B39-C39)/C39</f>
        <v>7.0272305182582512E-2</v>
      </c>
      <c r="C33" s="51">
        <f t="shared" ref="C33:E33" si="1">($B39-D39)/D39</f>
        <v>6.3952763108653166E-2</v>
      </c>
      <c r="D33" s="51">
        <f t="shared" si="1"/>
        <v>7.625977959114999E-2</v>
      </c>
      <c r="E33" s="51">
        <f t="shared" si="1"/>
        <v>0.13368976059312646</v>
      </c>
    </row>
    <row r="34" spans="1:6" x14ac:dyDescent="0.25">
      <c r="A34" s="110" t="s">
        <v>187</v>
      </c>
      <c r="B34" s="51">
        <f>($B40-C40)/C40</f>
        <v>5.127941981390257E-2</v>
      </c>
      <c r="C34" s="51">
        <f t="shared" ref="C34:E34" si="2">($B40-D40)/D40</f>
        <v>0.13330219179092551</v>
      </c>
      <c r="D34" s="51">
        <f t="shared" si="2"/>
        <v>0.23505298270526612</v>
      </c>
      <c r="E34" s="51">
        <f t="shared" si="2"/>
        <v>0.82509799263570494</v>
      </c>
    </row>
    <row r="35" spans="1:6" x14ac:dyDescent="0.25">
      <c r="A35" s="110" t="s">
        <v>132</v>
      </c>
      <c r="B35" s="51">
        <f>($B41-C41)/C41</f>
        <v>5.0584893536232731E-2</v>
      </c>
      <c r="C35" s="51">
        <f t="shared" ref="C35" si="3">($B41-D41)/D41</f>
        <v>8.0929502229468042E-2</v>
      </c>
      <c r="D35" s="51">
        <f>($B41-E41)/E41</f>
        <v>8.7239573493739189E-2</v>
      </c>
      <c r="E35" s="51">
        <f>($B41-F41)/F41</f>
        <v>0.15540377758504384</v>
      </c>
    </row>
    <row r="37" spans="1:6" x14ac:dyDescent="0.25">
      <c r="B37" s="101">
        <v>2022</v>
      </c>
      <c r="C37" s="101">
        <v>2021</v>
      </c>
      <c r="D37" s="101">
        <v>2020</v>
      </c>
      <c r="E37" s="101">
        <v>2019</v>
      </c>
      <c r="F37" s="101">
        <v>2008</v>
      </c>
    </row>
    <row r="38" spans="1:6" x14ac:dyDescent="0.25">
      <c r="A38" s="110" t="s">
        <v>185</v>
      </c>
      <c r="B38" s="111">
        <v>118797</v>
      </c>
      <c r="C38" s="111">
        <v>114479</v>
      </c>
      <c r="D38" s="111">
        <v>112711</v>
      </c>
      <c r="E38" s="111">
        <v>118693</v>
      </c>
      <c r="F38" s="111">
        <v>130825</v>
      </c>
    </row>
    <row r="39" spans="1:6" x14ac:dyDescent="0.25">
      <c r="A39" s="110" t="s">
        <v>186</v>
      </c>
      <c r="B39" s="111">
        <v>76761</v>
      </c>
      <c r="C39" s="111">
        <v>71721</v>
      </c>
      <c r="D39" s="111">
        <v>72147</v>
      </c>
      <c r="E39" s="111">
        <v>71322</v>
      </c>
      <c r="F39" s="111">
        <v>67709</v>
      </c>
    </row>
    <row r="40" spans="1:6" x14ac:dyDescent="0.25">
      <c r="A40" s="110" t="s">
        <v>187</v>
      </c>
      <c r="B40" s="111">
        <v>92193</v>
      </c>
      <c r="C40" s="111">
        <v>87696</v>
      </c>
      <c r="D40" s="111">
        <v>81349</v>
      </c>
      <c r="E40" s="111">
        <v>74647</v>
      </c>
      <c r="F40" s="111">
        <v>50514</v>
      </c>
    </row>
    <row r="41" spans="1:6" x14ac:dyDescent="0.25">
      <c r="A41" s="110" t="s">
        <v>132</v>
      </c>
      <c r="B41" s="111">
        <v>287751</v>
      </c>
      <c r="C41" s="111">
        <v>273896</v>
      </c>
      <c r="D41" s="111">
        <v>266207</v>
      </c>
      <c r="E41" s="111">
        <v>264662</v>
      </c>
      <c r="F41" s="111">
        <v>249048</v>
      </c>
    </row>
    <row r="43" spans="1:6" x14ac:dyDescent="0.25">
      <c r="B43" s="112">
        <f>B38/$B$41</f>
        <v>0.41284652355682516</v>
      </c>
    </row>
    <row r="44" spans="1:6" x14ac:dyDescent="0.25">
      <c r="B44" s="112">
        <f t="shared" ref="B44:B46" si="4">B39/$B$41</f>
        <v>0.26676188788223149</v>
      </c>
    </row>
    <row r="45" spans="1:6" x14ac:dyDescent="0.25">
      <c r="B45" s="112">
        <f t="shared" si="4"/>
        <v>0.3203915885609433</v>
      </c>
    </row>
    <row r="46" spans="1:6" x14ac:dyDescent="0.25">
      <c r="B46" s="112">
        <f t="shared" si="4"/>
        <v>1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G23"/>
  <sheetViews>
    <sheetView workbookViewId="0">
      <selection activeCell="J20" sqref="J20"/>
    </sheetView>
  </sheetViews>
  <sheetFormatPr baseColWidth="10" defaultColWidth="11.42578125" defaultRowHeight="15" x14ac:dyDescent="0.25"/>
  <cols>
    <col min="1" max="1" width="79.7109375" style="1" customWidth="1"/>
    <col min="2" max="2" width="11.42578125" style="1"/>
    <col min="3" max="3" width="7.7109375" style="1" customWidth="1"/>
    <col min="4" max="4" width="9.7109375" style="1" customWidth="1"/>
    <col min="5" max="5" width="11.5703125" style="1" customWidth="1"/>
    <col min="6" max="16384" width="11.42578125" style="1"/>
  </cols>
  <sheetData>
    <row r="1" spans="1:7" x14ac:dyDescent="0.25">
      <c r="A1" s="2" t="s">
        <v>28</v>
      </c>
    </row>
    <row r="3" spans="1:7" ht="18.75" x14ac:dyDescent="0.3">
      <c r="A3" s="32" t="s">
        <v>41</v>
      </c>
    </row>
    <row r="5" spans="1:7" x14ac:dyDescent="0.25">
      <c r="A5" s="33" t="str">
        <f>Índex!A30</f>
        <v>TRGSS1</v>
      </c>
      <c r="C5" s="33" t="str">
        <f>Índex!A7</f>
        <v>1r trimestre 2022</v>
      </c>
    </row>
    <row r="6" spans="1:7" ht="15.75" thickBot="1" x14ac:dyDescent="0.3">
      <c r="A6" s="34" t="str">
        <f>Índex!B30</f>
        <v>Activitats econòmiques més rellevants. Baix Llobregat.</v>
      </c>
      <c r="B6" s="35"/>
      <c r="C6" s="35"/>
      <c r="D6" s="35"/>
      <c r="E6" s="35"/>
      <c r="F6" s="35"/>
      <c r="G6" s="35"/>
    </row>
    <row r="8" spans="1:7" x14ac:dyDescent="0.25">
      <c r="B8" s="62"/>
      <c r="C8" s="62"/>
      <c r="D8" s="93" t="s">
        <v>130</v>
      </c>
      <c r="E8" s="93"/>
      <c r="F8" s="93"/>
      <c r="G8" s="93"/>
    </row>
    <row r="9" spans="1:7" ht="15.75" x14ac:dyDescent="0.25">
      <c r="A9" s="10"/>
      <c r="B9" s="28">
        <v>2022</v>
      </c>
      <c r="C9" s="28" t="s">
        <v>131</v>
      </c>
      <c r="D9" s="28" t="s">
        <v>207</v>
      </c>
      <c r="E9" s="28" t="s">
        <v>208</v>
      </c>
      <c r="F9" s="28" t="s">
        <v>209</v>
      </c>
      <c r="G9" s="28" t="s">
        <v>210</v>
      </c>
    </row>
    <row r="10" spans="1:7" x14ac:dyDescent="0.25">
      <c r="A10" s="12" t="s">
        <v>132</v>
      </c>
      <c r="B10" s="13">
        <v>287751</v>
      </c>
      <c r="C10" s="14"/>
      <c r="D10" s="14">
        <v>5.0584893536232731E-2</v>
      </c>
      <c r="E10" s="14">
        <v>8.0929502229468042E-2</v>
      </c>
      <c r="F10" s="14">
        <v>8.7239573493739189E-2</v>
      </c>
      <c r="G10" s="14">
        <v>0.15540377758504384</v>
      </c>
    </row>
    <row r="11" spans="1:7" ht="19.5" customHeight="1" x14ac:dyDescent="0.25">
      <c r="A11" s="15" t="s">
        <v>47</v>
      </c>
      <c r="B11" s="16">
        <v>28221</v>
      </c>
      <c r="C11" s="17">
        <v>9.8556090336912261E-2</v>
      </c>
      <c r="D11" s="17">
        <v>4.0635716656218887E-2</v>
      </c>
      <c r="E11" s="17">
        <v>4.5880739725012047E-2</v>
      </c>
      <c r="F11" s="17">
        <v>3.7842012356575465E-2</v>
      </c>
      <c r="G11" s="17">
        <v>8.0933047341810935E-2</v>
      </c>
    </row>
    <row r="12" spans="1:7" ht="18.75" customHeight="1" x14ac:dyDescent="0.25">
      <c r="A12" s="15" t="s">
        <v>45</v>
      </c>
      <c r="B12" s="16">
        <v>25238</v>
      </c>
      <c r="C12" s="17">
        <v>9.1958886479434426E-2</v>
      </c>
      <c r="D12" s="17">
        <v>-8.4858961263455639E-3</v>
      </c>
      <c r="E12" s="17">
        <v>0.20721324021811921</v>
      </c>
      <c r="F12" s="17">
        <v>0.16599676599676599</v>
      </c>
      <c r="G12" s="17">
        <v>0.28404986008649197</v>
      </c>
    </row>
    <row r="13" spans="1:7" ht="19.5" customHeight="1" x14ac:dyDescent="0.25">
      <c r="A13" s="15" t="s">
        <v>46</v>
      </c>
      <c r="B13" s="16">
        <v>17084</v>
      </c>
      <c r="C13" s="17">
        <v>5.9551136263465032E-2</v>
      </c>
      <c r="D13" s="17">
        <v>0.16534788540245565</v>
      </c>
      <c r="E13" s="17">
        <v>0.16717906674865068</v>
      </c>
      <c r="F13" s="17">
        <v>6.2702164717591435E-2</v>
      </c>
      <c r="G13" s="17">
        <v>0.2958131067961165</v>
      </c>
    </row>
    <row r="14" spans="1:7" ht="20.25" customHeight="1" x14ac:dyDescent="0.25">
      <c r="A14" s="15" t="s">
        <v>116</v>
      </c>
      <c r="B14" s="16">
        <v>16364</v>
      </c>
      <c r="C14" s="17">
        <v>5.762944941027133E-2</v>
      </c>
      <c r="D14" s="17">
        <v>1.4507129572225667E-2</v>
      </c>
      <c r="E14" s="17">
        <v>6.7937088037590548E-2</v>
      </c>
      <c r="F14" s="17">
        <v>6.6614522226567593E-2</v>
      </c>
      <c r="G14" s="17">
        <v>0.826950988054036</v>
      </c>
    </row>
    <row r="15" spans="1:7" ht="20.25" customHeight="1" x14ac:dyDescent="0.25">
      <c r="A15" s="15" t="s">
        <v>70</v>
      </c>
      <c r="B15" s="16">
        <v>13779</v>
      </c>
      <c r="C15" s="17">
        <v>4.6769274166534439E-2</v>
      </c>
      <c r="D15" s="17">
        <v>0.10701373825018076</v>
      </c>
      <c r="E15" s="17">
        <v>0.19775730180806675</v>
      </c>
      <c r="F15" s="17">
        <v>0.4416195856873823</v>
      </c>
      <c r="G15" s="17">
        <v>0.54110278492338659</v>
      </c>
    </row>
    <row r="16" spans="1:7" ht="20.25" customHeight="1" x14ac:dyDescent="0.25">
      <c r="A16" s="15" t="s">
        <v>53</v>
      </c>
      <c r="B16" s="16">
        <v>13228</v>
      </c>
      <c r="C16" s="17">
        <v>4.4671285767176175E-2</v>
      </c>
      <c r="D16" s="17">
        <v>9.9401595744680854E-2</v>
      </c>
      <c r="E16" s="17">
        <v>9.6121975472323498E-2</v>
      </c>
      <c r="F16" s="17">
        <v>7.3439909113040658E-2</v>
      </c>
      <c r="G16" s="17">
        <v>0.55422394548231702</v>
      </c>
    </row>
    <row r="17" spans="1:7" ht="19.5" customHeight="1" x14ac:dyDescent="0.25">
      <c r="A17" s="15" t="s">
        <v>48</v>
      </c>
      <c r="B17" s="16">
        <v>12837</v>
      </c>
      <c r="C17" s="17">
        <v>4.3525325717106537E-2</v>
      </c>
      <c r="D17" s="17">
        <v>4.3998048145738454E-2</v>
      </c>
      <c r="E17" s="17">
        <v>9.8493924353927773E-2</v>
      </c>
      <c r="F17" s="17">
        <v>2.2787028921998246E-2</v>
      </c>
      <c r="G17" s="17">
        <v>-0.25985931734317341</v>
      </c>
    </row>
    <row r="18" spans="1:7" ht="16.5" customHeight="1" x14ac:dyDescent="0.25">
      <c r="A18" s="15" t="s">
        <v>114</v>
      </c>
      <c r="B18" s="16">
        <v>10328</v>
      </c>
      <c r="C18" s="17">
        <v>3.6600200983762626E-2</v>
      </c>
      <c r="D18" s="17">
        <v>2.2169437846397466E-2</v>
      </c>
      <c r="E18" s="17">
        <v>3.9347891717822284E-2</v>
      </c>
      <c r="F18" s="17">
        <v>0.16005840727844547</v>
      </c>
      <c r="G18" s="17">
        <v>0.51326007326007328</v>
      </c>
    </row>
    <row r="19" spans="1:7" ht="17.25" customHeight="1" x14ac:dyDescent="0.25">
      <c r="A19" s="15" t="s">
        <v>68</v>
      </c>
      <c r="B19" s="16">
        <v>9543</v>
      </c>
      <c r="C19" s="17">
        <v>3.4160187584845118E-2</v>
      </c>
      <c r="D19" s="17">
        <v>3.7282608695652177E-2</v>
      </c>
      <c r="E19" s="17">
        <v>5.6810631229235881E-2</v>
      </c>
      <c r="F19" s="17">
        <v>6.7569079315359659E-2</v>
      </c>
      <c r="G19" s="17">
        <v>0.54843420412136945</v>
      </c>
    </row>
    <row r="20" spans="1:7" ht="17.25" customHeight="1" x14ac:dyDescent="0.25">
      <c r="A20" s="18" t="s">
        <v>63</v>
      </c>
      <c r="B20" s="19">
        <v>7148</v>
      </c>
      <c r="C20" s="20">
        <v>2.4442446360254579E-2</v>
      </c>
      <c r="D20" s="20">
        <v>4.9478784319483188E-2</v>
      </c>
      <c r="E20" s="20">
        <v>2.6716460787130136E-2</v>
      </c>
      <c r="F20" s="20">
        <v>7.6120665351000847E-3</v>
      </c>
      <c r="G20" s="20">
        <v>-0.31335254562920267</v>
      </c>
    </row>
    <row r="23" spans="1:7" x14ac:dyDescent="0.25">
      <c r="A23" s="48" t="s">
        <v>212</v>
      </c>
    </row>
  </sheetData>
  <mergeCells count="1">
    <mergeCell ref="D8:G8"/>
  </mergeCells>
  <phoneticPr fontId="19" type="noConversion"/>
  <conditionalFormatting sqref="D10:G2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{68B2B09B-D24D-4C84-909D-E8C744C76F2C}</x14:id>
        </ext>
      </extLst>
    </cfRule>
  </conditionalFormatting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B2B09B-D24D-4C84-909D-E8C744C76F2C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D10:G20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I33"/>
  <sheetViews>
    <sheetView workbookViewId="0">
      <selection activeCell="H29" sqref="H29"/>
    </sheetView>
  </sheetViews>
  <sheetFormatPr baseColWidth="10" defaultColWidth="11.42578125" defaultRowHeight="15" x14ac:dyDescent="0.25"/>
  <cols>
    <col min="1" max="1" width="68.5703125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tr">
        <f>TRGSS1!A3</f>
        <v>LLOCS DE TREBALL. RÈGIM GENERAL SEGURETAT SOCIAL.</v>
      </c>
    </row>
    <row r="5" spans="1:9" x14ac:dyDescent="0.25">
      <c r="A5" s="33" t="str">
        <f>Índex!A31</f>
        <v>TRGSS2</v>
      </c>
      <c r="C5" s="33" t="str">
        <f>Índex!A7</f>
        <v>1r trimestre 2022</v>
      </c>
    </row>
    <row r="6" spans="1:9" ht="15.75" thickBot="1" x14ac:dyDescent="0.3">
      <c r="A6" s="34" t="str">
        <f>Índex!B31</f>
        <v>Dinamisme llocs de treball.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151" t="s">
        <v>54</v>
      </c>
      <c r="B7" s="152" t="s">
        <v>55</v>
      </c>
      <c r="C7" s="153" t="s">
        <v>58</v>
      </c>
      <c r="D7" s="153"/>
    </row>
    <row r="8" spans="1:9" x14ac:dyDescent="0.25">
      <c r="A8" s="86"/>
      <c r="B8" s="87"/>
      <c r="C8" s="36" t="s">
        <v>55</v>
      </c>
      <c r="D8" s="36" t="s">
        <v>56</v>
      </c>
    </row>
    <row r="9" spans="1:9" x14ac:dyDescent="0.25">
      <c r="A9" s="37" t="s">
        <v>46</v>
      </c>
      <c r="B9" s="56">
        <v>17084</v>
      </c>
      <c r="C9" s="56">
        <v>2424</v>
      </c>
      <c r="D9" s="57">
        <v>0.16534788540245565</v>
      </c>
    </row>
    <row r="10" spans="1:9" x14ac:dyDescent="0.25">
      <c r="A10" s="37" t="s">
        <v>70</v>
      </c>
      <c r="B10" s="56">
        <v>13779</v>
      </c>
      <c r="C10" s="56">
        <v>1332</v>
      </c>
      <c r="D10" s="57">
        <v>0.10701373825018076</v>
      </c>
    </row>
    <row r="11" spans="1:9" x14ac:dyDescent="0.25">
      <c r="A11" s="37" t="s">
        <v>53</v>
      </c>
      <c r="B11" s="56">
        <v>13228</v>
      </c>
      <c r="C11" s="56">
        <v>1196</v>
      </c>
      <c r="D11" s="57">
        <v>9.9401595744680854E-2</v>
      </c>
    </row>
    <row r="12" spans="1:9" ht="30" x14ac:dyDescent="0.25">
      <c r="A12" s="37" t="s">
        <v>47</v>
      </c>
      <c r="B12" s="56">
        <v>28221</v>
      </c>
      <c r="C12" s="56">
        <v>1102</v>
      </c>
      <c r="D12" s="57">
        <v>4.0635716656218887E-2</v>
      </c>
    </row>
    <row r="13" spans="1:9" x14ac:dyDescent="0.25">
      <c r="A13" s="37" t="s">
        <v>118</v>
      </c>
      <c r="B13" s="56">
        <v>6071</v>
      </c>
      <c r="C13" s="56">
        <v>921</v>
      </c>
      <c r="D13" s="57">
        <v>0.17883495145631068</v>
      </c>
    </row>
    <row r="14" spans="1:9" x14ac:dyDescent="0.25">
      <c r="A14" s="37" t="s">
        <v>119</v>
      </c>
      <c r="B14" s="56">
        <v>5313</v>
      </c>
      <c r="C14" s="56">
        <v>553</v>
      </c>
      <c r="D14" s="57">
        <v>0.1161764705882353</v>
      </c>
    </row>
    <row r="15" spans="1:9" x14ac:dyDescent="0.25">
      <c r="A15" s="37" t="s">
        <v>48</v>
      </c>
      <c r="B15" s="56">
        <v>12837</v>
      </c>
      <c r="C15" s="56">
        <v>541</v>
      </c>
      <c r="D15" s="57">
        <v>4.3998048145738454E-2</v>
      </c>
    </row>
    <row r="16" spans="1:9" ht="18" customHeight="1" x14ac:dyDescent="0.25">
      <c r="A16" s="37" t="s">
        <v>67</v>
      </c>
      <c r="B16" s="56">
        <v>4913</v>
      </c>
      <c r="C16" s="56">
        <v>502</v>
      </c>
      <c r="D16" s="57">
        <v>0.11380639310813874</v>
      </c>
    </row>
    <row r="17" spans="1:4" x14ac:dyDescent="0.25">
      <c r="A17" s="37" t="s">
        <v>154</v>
      </c>
      <c r="B17" s="56">
        <v>2513</v>
      </c>
      <c r="C17" s="56">
        <v>372</v>
      </c>
      <c r="D17" s="57">
        <v>0.17375058383932743</v>
      </c>
    </row>
    <row r="18" spans="1:4" ht="16.5" customHeight="1" x14ac:dyDescent="0.25">
      <c r="A18" s="37" t="s">
        <v>126</v>
      </c>
      <c r="B18" s="56">
        <v>5878</v>
      </c>
      <c r="C18" s="56">
        <v>365</v>
      </c>
      <c r="D18" s="57">
        <v>6.6207146744059489E-2</v>
      </c>
    </row>
    <row r="19" spans="1:4" x14ac:dyDescent="0.25">
      <c r="A19" s="88" t="s">
        <v>57</v>
      </c>
      <c r="B19" s="90" t="s">
        <v>55</v>
      </c>
      <c r="C19" s="91" t="s">
        <v>58</v>
      </c>
      <c r="D19" s="91"/>
    </row>
    <row r="20" spans="1:4" x14ac:dyDescent="0.25">
      <c r="A20" s="89"/>
      <c r="B20" s="87"/>
      <c r="C20" s="36" t="s">
        <v>55</v>
      </c>
      <c r="D20" s="36" t="s">
        <v>56</v>
      </c>
    </row>
    <row r="21" spans="1:4" x14ac:dyDescent="0.25">
      <c r="A21" s="37" t="s">
        <v>127</v>
      </c>
      <c r="B21" s="41">
        <v>4585</v>
      </c>
      <c r="C21" s="41">
        <v>-377</v>
      </c>
      <c r="D21" s="42">
        <v>-7.5977428456267634E-2</v>
      </c>
    </row>
    <row r="22" spans="1:4" x14ac:dyDescent="0.25">
      <c r="A22" s="37" t="s">
        <v>110</v>
      </c>
      <c r="B22" s="58">
        <v>4458</v>
      </c>
      <c r="C22" s="58">
        <v>-330</v>
      </c>
      <c r="D22" s="59">
        <v>-6.8922305764411024E-2</v>
      </c>
    </row>
    <row r="23" spans="1:4" ht="16.5" customHeight="1" x14ac:dyDescent="0.25">
      <c r="A23" s="37" t="s">
        <v>45</v>
      </c>
      <c r="B23" s="58">
        <v>25238</v>
      </c>
      <c r="C23" s="58">
        <v>-216</v>
      </c>
      <c r="D23" s="59">
        <v>-8.4858961263455639E-3</v>
      </c>
    </row>
    <row r="24" spans="1:4" x14ac:dyDescent="0.25">
      <c r="A24" s="37" t="s">
        <v>52</v>
      </c>
      <c r="B24" s="58">
        <v>4772</v>
      </c>
      <c r="C24" s="58">
        <v>-130</v>
      </c>
      <c r="D24" s="59">
        <v>-2.6519787841697267E-2</v>
      </c>
    </row>
    <row r="25" spans="1:4" x14ac:dyDescent="0.25">
      <c r="A25" s="37" t="s">
        <v>164</v>
      </c>
      <c r="B25" s="58">
        <v>1291</v>
      </c>
      <c r="C25" s="58">
        <v>-64</v>
      </c>
      <c r="D25" s="59">
        <v>-4.7232472324723246E-2</v>
      </c>
    </row>
    <row r="26" spans="1:4" x14ac:dyDescent="0.25">
      <c r="A26" s="37" t="s">
        <v>121</v>
      </c>
      <c r="B26" s="58">
        <v>2399</v>
      </c>
      <c r="C26" s="58">
        <v>-48</v>
      </c>
      <c r="D26" s="59">
        <v>-1.9615856150388231E-2</v>
      </c>
    </row>
    <row r="27" spans="1:4" x14ac:dyDescent="0.25">
      <c r="A27" s="37" t="s">
        <v>60</v>
      </c>
      <c r="B27" s="58">
        <v>2373</v>
      </c>
      <c r="C27" s="58">
        <v>-20</v>
      </c>
      <c r="D27" s="59">
        <v>-8.3577099874634353E-3</v>
      </c>
    </row>
    <row r="28" spans="1:4" x14ac:dyDescent="0.25">
      <c r="A28" s="37" t="s">
        <v>115</v>
      </c>
      <c r="B28" s="58">
        <v>1557</v>
      </c>
      <c r="C28" s="58">
        <v>-13</v>
      </c>
      <c r="D28" s="59">
        <v>-8.2802547770700636E-3</v>
      </c>
    </row>
    <row r="29" spans="1:4" x14ac:dyDescent="0.25">
      <c r="A29" s="37" t="s">
        <v>153</v>
      </c>
      <c r="B29" s="58">
        <v>863</v>
      </c>
      <c r="C29" s="58">
        <v>15</v>
      </c>
      <c r="D29" s="59">
        <v>1.7688679245283018E-2</v>
      </c>
    </row>
    <row r="30" spans="1:4" x14ac:dyDescent="0.25">
      <c r="A30" s="45" t="s">
        <v>142</v>
      </c>
      <c r="B30" s="60">
        <v>871</v>
      </c>
      <c r="C30" s="60">
        <v>21</v>
      </c>
      <c r="D30" s="61">
        <v>2.4705882352941175E-2</v>
      </c>
    </row>
    <row r="32" spans="1:4" x14ac:dyDescent="0.25">
      <c r="A32" s="48" t="s">
        <v>212</v>
      </c>
    </row>
    <row r="33" spans="1:1" x14ac:dyDescent="0.25">
      <c r="A33" s="48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{0A855EB6-672F-429A-8A1C-1D0B2E7D058E}</x14:id>
        </ext>
      </extLst>
    </cfRule>
  </conditionalFormatting>
  <conditionalFormatting sqref="D21:D30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B10:B30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{EA58D799-3F09-4E50-983A-835362559982}</x14:id>
        </ext>
      </extLst>
    </cfRule>
  </conditionalFormatting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{99FB1167-714F-408B-A4D4-45D9B8C4DADF}</x14:id>
        </ext>
      </extLst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855EB6-672F-429A-8A1C-1D0B2E7D058E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  <x14:conditionalFormatting xmlns:xm="http://schemas.microsoft.com/office/excel/2006/main">
          <x14:cfRule type="dataBar" id="{EA58D799-3F09-4E50-983A-8353625599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99FB1167-714F-408B-A4D4-45D9B8C4DA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6">
        <v>3.0000000000000001E-3</v>
      </c>
      <c r="M1" s="27" t="s">
        <v>181</v>
      </c>
      <c r="Q1" s="27" t="s">
        <v>184</v>
      </c>
    </row>
    <row r="3" spans="1:18" x14ac:dyDescent="0.25">
      <c r="B3">
        <v>2022</v>
      </c>
      <c r="C3" s="23">
        <v>20.22</v>
      </c>
      <c r="D3">
        <v>2021</v>
      </c>
      <c r="H3">
        <v>2022</v>
      </c>
      <c r="I3" s="23">
        <v>20.22</v>
      </c>
      <c r="J3">
        <v>2021</v>
      </c>
      <c r="N3">
        <v>2022</v>
      </c>
      <c r="O3" s="23">
        <v>20.22</v>
      </c>
      <c r="P3">
        <v>2021</v>
      </c>
      <c r="Q3" t="s">
        <v>182</v>
      </c>
      <c r="R3" t="s">
        <v>183</v>
      </c>
    </row>
    <row r="4" spans="1:18" x14ac:dyDescent="0.25">
      <c r="A4" t="s">
        <v>64</v>
      </c>
      <c r="B4" s="52">
        <v>97</v>
      </c>
      <c r="C4" s="24">
        <f>B4/$B$92</f>
        <v>3.3709700400693656E-4</v>
      </c>
      <c r="D4">
        <v>96</v>
      </c>
      <c r="G4" t="s">
        <v>140</v>
      </c>
      <c r="H4" s="52">
        <v>5836</v>
      </c>
      <c r="I4" s="24">
        <v>2.028142386994311E-2</v>
      </c>
      <c r="J4">
        <v>5621</v>
      </c>
      <c r="M4" t="s">
        <v>127</v>
      </c>
      <c r="N4" s="52">
        <v>4585</v>
      </c>
      <c r="O4" s="24">
        <v>1.593391508630726E-2</v>
      </c>
      <c r="P4">
        <v>4962</v>
      </c>
      <c r="Q4">
        <v>-377</v>
      </c>
      <c r="R4">
        <v>-7.5977428456267634E-2</v>
      </c>
    </row>
    <row r="5" spans="1:18" x14ac:dyDescent="0.25">
      <c r="A5" t="s">
        <v>133</v>
      </c>
      <c r="B5" s="52">
        <v>50</v>
      </c>
      <c r="C5" s="24">
        <f t="shared" ref="C5:C35" si="0">B5/$B$92</f>
        <v>1.7376134227161679E-4</v>
      </c>
      <c r="D5">
        <v>46</v>
      </c>
      <c r="G5" t="s">
        <v>112</v>
      </c>
      <c r="H5" s="52">
        <v>1379</v>
      </c>
      <c r="I5" s="24">
        <v>4.7923378198511911E-3</v>
      </c>
      <c r="J5">
        <v>1271</v>
      </c>
      <c r="M5" t="s">
        <v>110</v>
      </c>
      <c r="N5" s="52">
        <v>4458</v>
      </c>
      <c r="O5" s="24">
        <v>1.5492561276937352E-2</v>
      </c>
      <c r="P5">
        <v>4788</v>
      </c>
      <c r="Q5">
        <v>-330</v>
      </c>
      <c r="R5">
        <v>-6.8922305764411024E-2</v>
      </c>
    </row>
    <row r="6" spans="1:18" x14ac:dyDescent="0.25">
      <c r="A6" t="s">
        <v>134</v>
      </c>
      <c r="B6" s="52">
        <v>0</v>
      </c>
      <c r="C6" s="24">
        <f t="shared" si="0"/>
        <v>0</v>
      </c>
      <c r="D6">
        <v>13</v>
      </c>
      <c r="G6" t="s">
        <v>142</v>
      </c>
      <c r="H6" s="52">
        <v>871</v>
      </c>
      <c r="I6" s="24">
        <v>3.0269225823715642E-3</v>
      </c>
      <c r="J6">
        <v>850</v>
      </c>
      <c r="M6" t="s">
        <v>45</v>
      </c>
      <c r="N6" s="52">
        <v>25238</v>
      </c>
      <c r="O6" s="24">
        <v>8.7707775125021287E-2</v>
      </c>
      <c r="P6">
        <v>25454</v>
      </c>
      <c r="Q6">
        <v>-216</v>
      </c>
      <c r="R6">
        <v>-8.4858961263455639E-3</v>
      </c>
    </row>
    <row r="7" spans="1:18" x14ac:dyDescent="0.25">
      <c r="A7" t="s">
        <v>135</v>
      </c>
      <c r="B7" s="1"/>
      <c r="C7" s="24">
        <f t="shared" si="0"/>
        <v>0</v>
      </c>
      <c r="G7" t="s">
        <v>146</v>
      </c>
      <c r="H7" s="52">
        <v>976</v>
      </c>
      <c r="I7" s="24">
        <v>3.3918214011419597E-3</v>
      </c>
      <c r="J7">
        <v>900</v>
      </c>
      <c r="M7" t="s">
        <v>52</v>
      </c>
      <c r="N7" s="52">
        <v>4772</v>
      </c>
      <c r="O7" s="24">
        <v>1.6583782506403105E-2</v>
      </c>
      <c r="P7">
        <v>4902</v>
      </c>
      <c r="Q7">
        <v>-130</v>
      </c>
      <c r="R7">
        <v>-2.6519787841697267E-2</v>
      </c>
    </row>
    <row r="8" spans="1:18" x14ac:dyDescent="0.25">
      <c r="A8" t="s">
        <v>136</v>
      </c>
      <c r="B8" s="1"/>
      <c r="C8" s="24">
        <f t="shared" si="0"/>
        <v>0</v>
      </c>
      <c r="G8" t="s">
        <v>147</v>
      </c>
      <c r="H8" s="52">
        <v>3302</v>
      </c>
      <c r="I8" s="24">
        <v>1.1475199043617572E-2</v>
      </c>
      <c r="J8">
        <v>3114</v>
      </c>
      <c r="M8" t="s">
        <v>164</v>
      </c>
      <c r="N8" s="52">
        <v>1291</v>
      </c>
      <c r="O8" s="24">
        <v>4.4865178574531456E-3</v>
      </c>
      <c r="P8">
        <v>1355</v>
      </c>
      <c r="Q8">
        <v>-64</v>
      </c>
      <c r="R8">
        <v>-4.7232472324723246E-2</v>
      </c>
    </row>
    <row r="9" spans="1:18" x14ac:dyDescent="0.25">
      <c r="A9" t="s">
        <v>137</v>
      </c>
      <c r="B9" s="52">
        <v>0</v>
      </c>
      <c r="C9" s="24">
        <f t="shared" si="0"/>
        <v>0</v>
      </c>
      <c r="D9">
        <v>0</v>
      </c>
      <c r="G9" t="s">
        <v>127</v>
      </c>
      <c r="H9" s="52">
        <v>4585</v>
      </c>
      <c r="I9" s="24">
        <v>1.593391508630726E-2</v>
      </c>
      <c r="J9">
        <v>4962</v>
      </c>
      <c r="M9" t="s">
        <v>121</v>
      </c>
      <c r="N9" s="52">
        <v>2399</v>
      </c>
      <c r="O9" s="24">
        <v>8.3370692021921735E-3</v>
      </c>
      <c r="P9">
        <v>2447</v>
      </c>
      <c r="Q9">
        <v>-48</v>
      </c>
      <c r="R9">
        <v>-1.9615856150388231E-2</v>
      </c>
    </row>
    <row r="10" spans="1:18" x14ac:dyDescent="0.25">
      <c r="A10" t="s">
        <v>138</v>
      </c>
      <c r="B10" s="52">
        <v>141</v>
      </c>
      <c r="C10" s="24">
        <f t="shared" si="0"/>
        <v>4.9000698520595932E-4</v>
      </c>
      <c r="D10">
        <v>128</v>
      </c>
      <c r="G10" t="s">
        <v>149</v>
      </c>
      <c r="H10" s="52">
        <v>3240</v>
      </c>
      <c r="I10" s="24">
        <v>1.1259734979200768E-2</v>
      </c>
      <c r="J10">
        <v>3137</v>
      </c>
      <c r="M10" t="s">
        <v>60</v>
      </c>
      <c r="N10" s="52">
        <v>2373</v>
      </c>
      <c r="O10" s="24">
        <v>8.2467133042109318E-3</v>
      </c>
      <c r="P10">
        <v>2393</v>
      </c>
      <c r="Q10">
        <v>-20</v>
      </c>
      <c r="R10">
        <v>-8.3577099874634353E-3</v>
      </c>
    </row>
    <row r="11" spans="1:18" x14ac:dyDescent="0.25">
      <c r="A11" t="s">
        <v>139</v>
      </c>
      <c r="B11" s="52">
        <v>0</v>
      </c>
      <c r="C11" s="24">
        <f t="shared" si="0"/>
        <v>0</v>
      </c>
      <c r="D11">
        <v>0</v>
      </c>
      <c r="G11" t="s">
        <v>150</v>
      </c>
      <c r="H11" s="52">
        <v>2682</v>
      </c>
      <c r="I11" s="24">
        <v>9.3205583994495234E-3</v>
      </c>
      <c r="J11">
        <v>2606</v>
      </c>
      <c r="M11" t="s">
        <v>115</v>
      </c>
      <c r="N11" s="52">
        <v>1557</v>
      </c>
      <c r="O11" s="24">
        <v>5.4109281983381469E-3</v>
      </c>
      <c r="P11">
        <v>1570</v>
      </c>
      <c r="Q11">
        <v>-13</v>
      </c>
      <c r="R11">
        <v>-8.2802547770700636E-3</v>
      </c>
    </row>
    <row r="12" spans="1:18" x14ac:dyDescent="0.25">
      <c r="A12" t="s">
        <v>140</v>
      </c>
      <c r="B12" s="52">
        <v>5836</v>
      </c>
      <c r="C12" s="24">
        <f t="shared" si="0"/>
        <v>2.028142386994311E-2</v>
      </c>
      <c r="D12">
        <v>5621</v>
      </c>
      <c r="G12" t="s">
        <v>151</v>
      </c>
      <c r="H12" s="52">
        <v>1025</v>
      </c>
      <c r="I12" s="24">
        <v>3.5621075165681438E-3</v>
      </c>
      <c r="J12">
        <v>942</v>
      </c>
      <c r="M12" t="s">
        <v>153</v>
      </c>
      <c r="N12" s="52">
        <v>863</v>
      </c>
      <c r="O12" s="24">
        <v>2.9991207676081056E-3</v>
      </c>
      <c r="P12">
        <v>848</v>
      </c>
      <c r="Q12">
        <v>15</v>
      </c>
      <c r="R12">
        <v>1.7688679245283018E-2</v>
      </c>
    </row>
    <row r="13" spans="1:18" x14ac:dyDescent="0.25">
      <c r="A13" t="s">
        <v>112</v>
      </c>
      <c r="B13" s="52">
        <v>1379</v>
      </c>
      <c r="C13" s="24">
        <f t="shared" si="0"/>
        <v>4.7923378198511911E-3</v>
      </c>
      <c r="D13">
        <v>1271</v>
      </c>
      <c r="G13" t="s">
        <v>63</v>
      </c>
      <c r="H13" s="52">
        <v>7148</v>
      </c>
      <c r="I13" s="24">
        <v>2.4840921491150334E-2</v>
      </c>
      <c r="J13">
        <v>6811</v>
      </c>
      <c r="M13" t="s">
        <v>142</v>
      </c>
      <c r="N13" s="52">
        <v>871</v>
      </c>
      <c r="O13" s="24">
        <v>3.0269225823715642E-3</v>
      </c>
      <c r="P13">
        <v>850</v>
      </c>
      <c r="Q13">
        <v>21</v>
      </c>
      <c r="R13">
        <v>2.4705882352941175E-2</v>
      </c>
    </row>
    <row r="14" spans="1:18" x14ac:dyDescent="0.25">
      <c r="A14" t="s">
        <v>141</v>
      </c>
      <c r="B14" s="1"/>
      <c r="C14" s="24">
        <f t="shared" si="0"/>
        <v>0</v>
      </c>
      <c r="G14" t="s">
        <v>153</v>
      </c>
      <c r="H14" s="52">
        <v>863</v>
      </c>
      <c r="I14" s="24">
        <v>2.9991207676081056E-3</v>
      </c>
      <c r="J14">
        <v>848</v>
      </c>
      <c r="M14" t="s">
        <v>62</v>
      </c>
      <c r="N14" s="52">
        <v>3434</v>
      </c>
      <c r="O14" s="24">
        <v>1.193392898721464E-2</v>
      </c>
      <c r="P14">
        <v>3384</v>
      </c>
      <c r="Q14">
        <v>50</v>
      </c>
      <c r="R14">
        <v>1.4775413711583925E-2</v>
      </c>
    </row>
    <row r="15" spans="1:18" x14ac:dyDescent="0.25">
      <c r="A15" t="s">
        <v>142</v>
      </c>
      <c r="B15" s="52">
        <v>871</v>
      </c>
      <c r="C15" s="24">
        <f t="shared" si="0"/>
        <v>3.0269225823715642E-3</v>
      </c>
      <c r="D15">
        <v>850</v>
      </c>
      <c r="G15" t="s">
        <v>154</v>
      </c>
      <c r="H15" s="52">
        <v>2513</v>
      </c>
      <c r="I15" s="24">
        <v>8.733245062571459E-3</v>
      </c>
      <c r="J15">
        <v>2141</v>
      </c>
      <c r="M15" t="s">
        <v>168</v>
      </c>
      <c r="N15" s="52">
        <v>2309</v>
      </c>
      <c r="O15" s="24">
        <v>8.0242987861032632E-3</v>
      </c>
      <c r="P15">
        <v>2241</v>
      </c>
      <c r="Q15">
        <v>68</v>
      </c>
      <c r="R15">
        <v>3.0343596608656851E-2</v>
      </c>
    </row>
    <row r="16" spans="1:18" x14ac:dyDescent="0.25">
      <c r="A16" t="s">
        <v>143</v>
      </c>
      <c r="B16" s="52">
        <v>670</v>
      </c>
      <c r="C16" s="24">
        <f t="shared" si="0"/>
        <v>2.3284019864396647E-3</v>
      </c>
      <c r="D16">
        <v>713</v>
      </c>
      <c r="G16" t="s">
        <v>62</v>
      </c>
      <c r="H16" s="52">
        <v>3434</v>
      </c>
      <c r="I16" s="24">
        <v>1.193392898721464E-2</v>
      </c>
      <c r="J16">
        <v>3384</v>
      </c>
      <c r="M16" t="s">
        <v>161</v>
      </c>
      <c r="N16" s="52">
        <v>1116</v>
      </c>
      <c r="O16" s="24">
        <v>3.8783531595024865E-3</v>
      </c>
      <c r="P16">
        <v>1047</v>
      </c>
      <c r="Q16">
        <v>69</v>
      </c>
      <c r="R16">
        <v>6.5902578796561598E-2</v>
      </c>
    </row>
    <row r="17" spans="1:18" x14ac:dyDescent="0.25">
      <c r="A17" t="s">
        <v>144</v>
      </c>
      <c r="B17" s="52">
        <v>19</v>
      </c>
      <c r="C17" s="24">
        <f t="shared" si="0"/>
        <v>6.6029310063214376E-5</v>
      </c>
      <c r="D17">
        <v>21</v>
      </c>
      <c r="G17" t="s">
        <v>110</v>
      </c>
      <c r="H17" s="52">
        <v>4458</v>
      </c>
      <c r="I17" s="24">
        <v>1.5492561276937352E-2</v>
      </c>
      <c r="J17">
        <v>4788</v>
      </c>
      <c r="M17" t="s">
        <v>178</v>
      </c>
      <c r="N17" s="52">
        <v>1203</v>
      </c>
      <c r="O17" s="24">
        <v>4.1806978950551001E-3</v>
      </c>
      <c r="P17">
        <v>1131</v>
      </c>
      <c r="Q17">
        <v>72</v>
      </c>
      <c r="R17">
        <v>6.3660477453580902E-2</v>
      </c>
    </row>
    <row r="18" spans="1:18" x14ac:dyDescent="0.25">
      <c r="A18" t="s">
        <v>145</v>
      </c>
      <c r="B18" s="52">
        <v>437</v>
      </c>
      <c r="C18" s="24">
        <f t="shared" si="0"/>
        <v>1.5186741314539307E-3</v>
      </c>
      <c r="D18">
        <v>411</v>
      </c>
      <c r="G18" t="s">
        <v>129</v>
      </c>
      <c r="H18" s="52">
        <v>1118</v>
      </c>
      <c r="I18" s="24">
        <v>3.8853036131933512E-3</v>
      </c>
      <c r="J18">
        <v>1041</v>
      </c>
      <c r="M18" t="s">
        <v>66</v>
      </c>
      <c r="N18" s="52">
        <v>789</v>
      </c>
      <c r="O18" s="24">
        <v>2.7419539810461129E-3</v>
      </c>
      <c r="P18">
        <v>714</v>
      </c>
      <c r="Q18">
        <v>75</v>
      </c>
      <c r="R18">
        <v>0.10504201680672269</v>
      </c>
    </row>
    <row r="19" spans="1:18" x14ac:dyDescent="0.25">
      <c r="A19" t="s">
        <v>146</v>
      </c>
      <c r="B19" s="52">
        <v>976</v>
      </c>
      <c r="C19" s="24">
        <f t="shared" si="0"/>
        <v>3.3918214011419597E-3</v>
      </c>
      <c r="D19">
        <v>900</v>
      </c>
      <c r="G19" t="s">
        <v>157</v>
      </c>
      <c r="H19" s="52">
        <v>2539</v>
      </c>
      <c r="I19" s="24">
        <v>8.8236009605527008E-3</v>
      </c>
      <c r="J19">
        <v>2380</v>
      </c>
      <c r="M19" t="s">
        <v>146</v>
      </c>
      <c r="N19" s="52">
        <v>976</v>
      </c>
      <c r="O19" s="24">
        <v>3.3918214011419597E-3</v>
      </c>
      <c r="P19">
        <v>900</v>
      </c>
      <c r="Q19">
        <v>76</v>
      </c>
      <c r="R19">
        <v>8.4444444444444447E-2</v>
      </c>
    </row>
    <row r="20" spans="1:18" x14ac:dyDescent="0.25">
      <c r="A20" t="s">
        <v>147</v>
      </c>
      <c r="B20" s="52">
        <v>3302</v>
      </c>
      <c r="C20" s="24">
        <f t="shared" si="0"/>
        <v>1.1475199043617572E-2</v>
      </c>
      <c r="D20">
        <v>3114</v>
      </c>
      <c r="G20" t="s">
        <v>161</v>
      </c>
      <c r="H20" s="52">
        <v>1116</v>
      </c>
      <c r="I20" s="24">
        <v>3.8783531595024865E-3</v>
      </c>
      <c r="J20">
        <v>1047</v>
      </c>
      <c r="M20" t="s">
        <v>150</v>
      </c>
      <c r="N20" s="52">
        <v>2682</v>
      </c>
      <c r="O20" s="24">
        <v>9.3205583994495234E-3</v>
      </c>
      <c r="P20">
        <v>2606</v>
      </c>
      <c r="Q20">
        <v>76</v>
      </c>
      <c r="R20">
        <v>2.916346891788181E-2</v>
      </c>
    </row>
    <row r="21" spans="1:18" x14ac:dyDescent="0.25">
      <c r="A21" t="s">
        <v>148</v>
      </c>
      <c r="B21" s="52">
        <v>0</v>
      </c>
      <c r="C21" s="24">
        <f t="shared" si="0"/>
        <v>0</v>
      </c>
      <c r="D21">
        <v>0</v>
      </c>
      <c r="G21" t="s">
        <v>50</v>
      </c>
      <c r="H21" s="52">
        <v>4556</v>
      </c>
      <c r="I21" s="24">
        <v>1.5833133507789723E-2</v>
      </c>
      <c r="J21">
        <v>4300</v>
      </c>
      <c r="M21" t="s">
        <v>129</v>
      </c>
      <c r="N21" s="52">
        <v>1118</v>
      </c>
      <c r="O21" s="24">
        <v>3.8853036131933512E-3</v>
      </c>
      <c r="P21">
        <v>1041</v>
      </c>
      <c r="Q21">
        <v>77</v>
      </c>
      <c r="R21">
        <v>7.3967339097022092E-2</v>
      </c>
    </row>
    <row r="22" spans="1:18" x14ac:dyDescent="0.25">
      <c r="A22" t="s">
        <v>127</v>
      </c>
      <c r="B22" s="52">
        <v>4585</v>
      </c>
      <c r="C22" s="24">
        <f t="shared" si="0"/>
        <v>1.593391508630726E-2</v>
      </c>
      <c r="D22">
        <v>4962</v>
      </c>
      <c r="G22" t="s">
        <v>125</v>
      </c>
      <c r="H22" s="52">
        <v>1431</v>
      </c>
      <c r="I22" s="24">
        <v>4.973049615813672E-3</v>
      </c>
      <c r="J22">
        <v>1333</v>
      </c>
      <c r="M22" t="s">
        <v>151</v>
      </c>
      <c r="N22" s="52">
        <v>1025</v>
      </c>
      <c r="O22" s="24">
        <v>3.5621075165681438E-3</v>
      </c>
      <c r="P22">
        <v>942</v>
      </c>
      <c r="Q22">
        <v>83</v>
      </c>
      <c r="R22">
        <v>8.8110403397027595E-2</v>
      </c>
    </row>
    <row r="23" spans="1:18" x14ac:dyDescent="0.25">
      <c r="A23" t="s">
        <v>149</v>
      </c>
      <c r="B23" s="52">
        <v>3240</v>
      </c>
      <c r="C23" s="24">
        <f t="shared" si="0"/>
        <v>1.1259734979200768E-2</v>
      </c>
      <c r="D23">
        <v>3137</v>
      </c>
      <c r="G23" t="s">
        <v>48</v>
      </c>
      <c r="H23" s="52">
        <v>12837</v>
      </c>
      <c r="I23" s="24">
        <v>4.4611487014814891E-2</v>
      </c>
      <c r="J23">
        <v>12296</v>
      </c>
      <c r="M23" t="s">
        <v>125</v>
      </c>
      <c r="N23" s="52">
        <v>1431</v>
      </c>
      <c r="O23" s="24">
        <v>4.973049615813672E-3</v>
      </c>
      <c r="P23">
        <v>1333</v>
      </c>
      <c r="Q23">
        <v>98</v>
      </c>
      <c r="R23">
        <v>7.3518379594898722E-2</v>
      </c>
    </row>
    <row r="24" spans="1:18" x14ac:dyDescent="0.25">
      <c r="A24" t="s">
        <v>150</v>
      </c>
      <c r="B24" s="52">
        <v>2682</v>
      </c>
      <c r="C24" s="24">
        <f t="shared" si="0"/>
        <v>9.3205583994495234E-3</v>
      </c>
      <c r="D24">
        <v>2606</v>
      </c>
      <c r="G24" t="s">
        <v>52</v>
      </c>
      <c r="H24" s="52">
        <v>4772</v>
      </c>
      <c r="I24" s="24">
        <v>1.6583782506403105E-2</v>
      </c>
      <c r="J24">
        <v>4902</v>
      </c>
      <c r="M24" t="s">
        <v>149</v>
      </c>
      <c r="N24" s="52">
        <v>3240</v>
      </c>
      <c r="O24" s="24">
        <v>1.1259734979200768E-2</v>
      </c>
      <c r="P24">
        <v>3137</v>
      </c>
      <c r="Q24">
        <v>103</v>
      </c>
      <c r="R24">
        <v>3.2833917755817663E-2</v>
      </c>
    </row>
    <row r="25" spans="1:18" x14ac:dyDescent="0.25">
      <c r="A25" t="s">
        <v>151</v>
      </c>
      <c r="B25" s="52">
        <v>1025</v>
      </c>
      <c r="C25" s="24">
        <f t="shared" si="0"/>
        <v>3.5621075165681438E-3</v>
      </c>
      <c r="D25">
        <v>942</v>
      </c>
      <c r="G25" t="s">
        <v>47</v>
      </c>
      <c r="H25" s="52">
        <v>28221</v>
      </c>
      <c r="I25" s="24">
        <v>9.8074376804945948E-2</v>
      </c>
      <c r="J25">
        <v>27119</v>
      </c>
      <c r="M25" t="s">
        <v>111</v>
      </c>
      <c r="N25" s="52">
        <v>3941</v>
      </c>
      <c r="O25" s="24">
        <v>1.3695868997848835E-2</v>
      </c>
      <c r="P25">
        <v>3835</v>
      </c>
      <c r="Q25">
        <v>106</v>
      </c>
      <c r="R25">
        <v>2.7640156453715776E-2</v>
      </c>
    </row>
    <row r="26" spans="1:18" x14ac:dyDescent="0.25">
      <c r="A26" t="s">
        <v>152</v>
      </c>
      <c r="B26" s="52">
        <v>545</v>
      </c>
      <c r="C26" s="24">
        <f t="shared" si="0"/>
        <v>1.8939986307606228E-3</v>
      </c>
      <c r="D26">
        <v>493</v>
      </c>
      <c r="G26" t="s">
        <v>45</v>
      </c>
      <c r="H26" s="52">
        <v>25238</v>
      </c>
      <c r="I26" s="24">
        <v>8.7707775125021287E-2</v>
      </c>
      <c r="J26">
        <v>25454</v>
      </c>
      <c r="M26" t="s">
        <v>112</v>
      </c>
      <c r="N26" s="52">
        <v>1379</v>
      </c>
      <c r="O26" s="24">
        <v>4.7923378198511911E-3</v>
      </c>
      <c r="P26">
        <v>1271</v>
      </c>
      <c r="Q26">
        <v>108</v>
      </c>
      <c r="R26">
        <v>8.4972462627852088E-2</v>
      </c>
    </row>
    <row r="27" spans="1:18" x14ac:dyDescent="0.25">
      <c r="A27" t="s">
        <v>63</v>
      </c>
      <c r="B27" s="52">
        <v>7148</v>
      </c>
      <c r="C27" s="24">
        <f t="shared" si="0"/>
        <v>2.4840921491150334E-2</v>
      </c>
      <c r="D27">
        <v>6811</v>
      </c>
      <c r="G27" t="s">
        <v>49</v>
      </c>
      <c r="H27" s="52">
        <v>6849</v>
      </c>
      <c r="I27" s="24">
        <v>2.3801828664366066E-2</v>
      </c>
      <c r="J27">
        <v>6512</v>
      </c>
      <c r="M27" t="s">
        <v>173</v>
      </c>
      <c r="N27" s="52">
        <v>1198</v>
      </c>
      <c r="O27" s="24">
        <v>4.1633217608279382E-3</v>
      </c>
      <c r="P27">
        <v>1081</v>
      </c>
      <c r="Q27">
        <v>117</v>
      </c>
      <c r="R27">
        <v>0.10823311748381129</v>
      </c>
    </row>
    <row r="28" spans="1:18" x14ac:dyDescent="0.25">
      <c r="A28" t="s">
        <v>153</v>
      </c>
      <c r="B28" s="52">
        <v>863</v>
      </c>
      <c r="C28" s="24">
        <f t="shared" si="0"/>
        <v>2.9991207676081056E-3</v>
      </c>
      <c r="D28">
        <v>848</v>
      </c>
      <c r="G28" t="s">
        <v>109</v>
      </c>
      <c r="H28" s="52">
        <v>6244</v>
      </c>
      <c r="I28" s="24">
        <v>2.1699316422879502E-2</v>
      </c>
      <c r="J28">
        <v>5950</v>
      </c>
      <c r="M28" t="s">
        <v>113</v>
      </c>
      <c r="N28" s="52">
        <v>5556</v>
      </c>
      <c r="O28" s="24">
        <v>1.9308360353222056E-2</v>
      </c>
      <c r="P28">
        <v>5427</v>
      </c>
      <c r="Q28">
        <v>129</v>
      </c>
      <c r="R28">
        <v>2.3770038695411829E-2</v>
      </c>
    </row>
    <row r="29" spans="1:18" x14ac:dyDescent="0.25">
      <c r="A29" t="s">
        <v>154</v>
      </c>
      <c r="B29" s="52">
        <v>2513</v>
      </c>
      <c r="C29" s="24">
        <f t="shared" si="0"/>
        <v>8.733245062571459E-3</v>
      </c>
      <c r="D29">
        <v>2141</v>
      </c>
      <c r="G29" t="s">
        <v>70</v>
      </c>
      <c r="H29" s="52">
        <v>13779</v>
      </c>
      <c r="I29" s="24">
        <v>4.788515070321215E-2</v>
      </c>
      <c r="J29">
        <v>12447</v>
      </c>
      <c r="M29" t="s">
        <v>167</v>
      </c>
      <c r="N29" s="52">
        <v>904</v>
      </c>
      <c r="O29" s="24">
        <v>3.1416050682708313E-3</v>
      </c>
      <c r="P29">
        <v>753</v>
      </c>
      <c r="Q29">
        <v>151</v>
      </c>
      <c r="R29">
        <v>0.20053120849933598</v>
      </c>
    </row>
    <row r="30" spans="1:18" x14ac:dyDescent="0.25">
      <c r="A30" t="s">
        <v>62</v>
      </c>
      <c r="B30" s="52">
        <v>3434</v>
      </c>
      <c r="C30" s="24">
        <f t="shared" si="0"/>
        <v>1.193392898721464E-2</v>
      </c>
      <c r="D30">
        <v>3384</v>
      </c>
      <c r="G30" t="s">
        <v>164</v>
      </c>
      <c r="H30" s="52">
        <v>1291</v>
      </c>
      <c r="I30" s="24">
        <v>4.4865178574531456E-3</v>
      </c>
      <c r="J30">
        <v>1355</v>
      </c>
      <c r="M30" t="s">
        <v>120</v>
      </c>
      <c r="N30" s="52">
        <v>4376</v>
      </c>
      <c r="O30" s="24">
        <v>1.52075926756119E-2</v>
      </c>
      <c r="P30">
        <v>4219</v>
      </c>
      <c r="Q30">
        <v>157</v>
      </c>
      <c r="R30">
        <v>3.7212609623133441E-2</v>
      </c>
    </row>
    <row r="31" spans="1:18" x14ac:dyDescent="0.25">
      <c r="A31" t="s">
        <v>110</v>
      </c>
      <c r="B31" s="52">
        <v>4458</v>
      </c>
      <c r="C31" s="24">
        <f t="shared" si="0"/>
        <v>1.5492561276937352E-2</v>
      </c>
      <c r="D31">
        <v>4788</v>
      </c>
      <c r="G31" t="s">
        <v>165</v>
      </c>
      <c r="H31" s="52">
        <v>1065</v>
      </c>
      <c r="I31" s="24">
        <v>3.7011165903854375E-3</v>
      </c>
      <c r="J31">
        <v>891</v>
      </c>
      <c r="M31" t="s">
        <v>157</v>
      </c>
      <c r="N31" s="52">
        <v>2539</v>
      </c>
      <c r="O31" s="24">
        <v>8.8236009605527008E-3</v>
      </c>
      <c r="P31">
        <v>2380</v>
      </c>
      <c r="Q31">
        <v>159</v>
      </c>
      <c r="R31">
        <v>6.6806722689075629E-2</v>
      </c>
    </row>
    <row r="32" spans="1:18" x14ac:dyDescent="0.25">
      <c r="A32" t="s">
        <v>155</v>
      </c>
      <c r="B32" s="52">
        <v>64</v>
      </c>
      <c r="C32" s="24">
        <f t="shared" si="0"/>
        <v>2.2241451810766947E-4</v>
      </c>
      <c r="D32">
        <v>79</v>
      </c>
      <c r="G32" t="s">
        <v>46</v>
      </c>
      <c r="H32" s="52">
        <v>17084</v>
      </c>
      <c r="I32" s="24">
        <v>5.9370775427366018E-2</v>
      </c>
      <c r="J32">
        <v>14660</v>
      </c>
      <c r="M32" t="s">
        <v>165</v>
      </c>
      <c r="N32" s="52">
        <v>1065</v>
      </c>
      <c r="O32" s="24">
        <v>3.7011165903854375E-3</v>
      </c>
      <c r="P32">
        <v>891</v>
      </c>
      <c r="Q32">
        <v>174</v>
      </c>
      <c r="R32">
        <v>0.19528619528619529</v>
      </c>
    </row>
    <row r="33" spans="1:18" x14ac:dyDescent="0.25">
      <c r="A33" t="s">
        <v>156</v>
      </c>
      <c r="B33" s="52">
        <v>559</v>
      </c>
      <c r="C33" s="24">
        <f t="shared" si="0"/>
        <v>1.9426518065966756E-3</v>
      </c>
      <c r="D33">
        <v>549</v>
      </c>
      <c r="G33" t="s">
        <v>167</v>
      </c>
      <c r="H33" s="52">
        <v>904</v>
      </c>
      <c r="I33" s="24">
        <v>3.1416050682708313E-3</v>
      </c>
      <c r="J33">
        <v>753</v>
      </c>
      <c r="M33" t="s">
        <v>147</v>
      </c>
      <c r="N33" s="52">
        <v>3302</v>
      </c>
      <c r="O33" s="24">
        <v>1.1475199043617572E-2</v>
      </c>
      <c r="P33">
        <v>3114</v>
      </c>
      <c r="Q33">
        <v>188</v>
      </c>
      <c r="R33">
        <v>6.0372511239563262E-2</v>
      </c>
    </row>
    <row r="34" spans="1:18" x14ac:dyDescent="0.25">
      <c r="A34" t="s">
        <v>129</v>
      </c>
      <c r="B34" s="52">
        <v>1118</v>
      </c>
      <c r="C34" s="24">
        <f t="shared" si="0"/>
        <v>3.8853036131933512E-3</v>
      </c>
      <c r="D34">
        <v>1041</v>
      </c>
      <c r="G34" t="s">
        <v>168</v>
      </c>
      <c r="H34" s="52">
        <v>2309</v>
      </c>
      <c r="I34" s="24">
        <v>8.0242987861032632E-3</v>
      </c>
      <c r="J34">
        <v>2241</v>
      </c>
      <c r="M34" t="s">
        <v>140</v>
      </c>
      <c r="N34" s="52">
        <v>5836</v>
      </c>
      <c r="O34" s="24">
        <v>2.028142386994311E-2</v>
      </c>
      <c r="P34">
        <v>5621</v>
      </c>
      <c r="Q34">
        <v>215</v>
      </c>
      <c r="R34">
        <v>3.8249421811065644E-2</v>
      </c>
    </row>
    <row r="35" spans="1:18" x14ac:dyDescent="0.25">
      <c r="A35" t="s">
        <v>157</v>
      </c>
      <c r="B35" s="52">
        <v>2539</v>
      </c>
      <c r="C35" s="24">
        <f t="shared" si="0"/>
        <v>8.8236009605527008E-3</v>
      </c>
      <c r="D35">
        <v>2380</v>
      </c>
      <c r="G35" t="s">
        <v>67</v>
      </c>
      <c r="H35" s="52">
        <v>4913</v>
      </c>
      <c r="I35" s="24">
        <v>1.7073789491609065E-2</v>
      </c>
      <c r="J35">
        <v>4411</v>
      </c>
      <c r="M35" t="s">
        <v>114</v>
      </c>
      <c r="N35" s="52">
        <v>10328</v>
      </c>
      <c r="O35" s="24">
        <v>3.5892142859625165E-2</v>
      </c>
      <c r="P35">
        <v>10104</v>
      </c>
      <c r="Q35">
        <v>224</v>
      </c>
      <c r="R35">
        <v>2.2169437846397466E-2</v>
      </c>
    </row>
    <row r="36" spans="1:18" x14ac:dyDescent="0.25">
      <c r="A36" t="s">
        <v>158</v>
      </c>
      <c r="B36" s="52">
        <v>81</v>
      </c>
      <c r="C36" s="24">
        <f t="shared" ref="C36:C56" si="1">B36/$B$92</f>
        <v>2.8149337448001916E-4</v>
      </c>
      <c r="D36">
        <v>50</v>
      </c>
      <c r="G36" t="s">
        <v>115</v>
      </c>
      <c r="H36" s="52">
        <v>1557</v>
      </c>
      <c r="I36" s="24">
        <v>5.4109281983381469E-3</v>
      </c>
      <c r="J36">
        <v>1570</v>
      </c>
      <c r="M36" t="s">
        <v>116</v>
      </c>
      <c r="N36" s="52">
        <v>16364</v>
      </c>
      <c r="O36" s="24">
        <v>5.6868612098654743E-2</v>
      </c>
      <c r="P36">
        <v>16130</v>
      </c>
      <c r="Q36">
        <v>234</v>
      </c>
      <c r="R36">
        <v>1.4507129572225667E-2</v>
      </c>
    </row>
    <row r="37" spans="1:18" x14ac:dyDescent="0.25">
      <c r="A37" t="s">
        <v>159</v>
      </c>
      <c r="B37" s="52">
        <v>382</v>
      </c>
      <c r="C37" s="24">
        <f t="shared" si="1"/>
        <v>1.3275366549551522E-3</v>
      </c>
      <c r="D37">
        <v>407</v>
      </c>
      <c r="G37" t="s">
        <v>121</v>
      </c>
      <c r="H37" s="52">
        <v>2399</v>
      </c>
      <c r="I37" s="24">
        <v>8.3370692021921735E-3</v>
      </c>
      <c r="J37">
        <v>2447</v>
      </c>
      <c r="M37" t="s">
        <v>50</v>
      </c>
      <c r="N37" s="52">
        <v>4556</v>
      </c>
      <c r="O37" s="24">
        <v>1.5833133507789723E-2</v>
      </c>
      <c r="P37">
        <v>4300</v>
      </c>
      <c r="Q37">
        <v>256</v>
      </c>
      <c r="R37">
        <v>5.9534883720930236E-2</v>
      </c>
    </row>
    <row r="38" spans="1:18" x14ac:dyDescent="0.25">
      <c r="A38" t="s">
        <v>160</v>
      </c>
      <c r="B38" s="52">
        <v>89</v>
      </c>
      <c r="C38" s="24">
        <f t="shared" si="1"/>
        <v>3.0929518924347789E-4</v>
      </c>
      <c r="D38">
        <v>106</v>
      </c>
      <c r="G38" t="s">
        <v>120</v>
      </c>
      <c r="H38" s="52">
        <v>4376</v>
      </c>
      <c r="I38" s="24">
        <v>1.52075926756119E-2</v>
      </c>
      <c r="J38">
        <v>4219</v>
      </c>
      <c r="M38" t="s">
        <v>65</v>
      </c>
      <c r="N38" s="52">
        <v>1333</v>
      </c>
      <c r="O38" s="24">
        <v>4.6324773849613036E-3</v>
      </c>
      <c r="P38">
        <v>1063</v>
      </c>
      <c r="Q38">
        <v>270</v>
      </c>
      <c r="R38">
        <v>0.2539981185324553</v>
      </c>
    </row>
    <row r="39" spans="1:18" x14ac:dyDescent="0.25">
      <c r="A39" t="s">
        <v>161</v>
      </c>
      <c r="B39" s="52">
        <v>1116</v>
      </c>
      <c r="C39" s="24">
        <f t="shared" si="1"/>
        <v>3.8783531595024865E-3</v>
      </c>
      <c r="D39">
        <v>1047</v>
      </c>
      <c r="G39" t="s">
        <v>65</v>
      </c>
      <c r="H39" s="52">
        <v>1333</v>
      </c>
      <c r="I39" s="24">
        <v>4.6324773849613036E-3</v>
      </c>
      <c r="J39">
        <v>1063</v>
      </c>
      <c r="M39" t="s">
        <v>51</v>
      </c>
      <c r="N39" s="52">
        <v>2717</v>
      </c>
      <c r="O39" s="24">
        <v>9.4421913390396565E-3</v>
      </c>
      <c r="P39">
        <v>2432</v>
      </c>
      <c r="Q39">
        <v>285</v>
      </c>
      <c r="R39">
        <v>0.1171875</v>
      </c>
    </row>
    <row r="40" spans="1:18" x14ac:dyDescent="0.25">
      <c r="A40" t="s">
        <v>162</v>
      </c>
      <c r="B40" s="52">
        <v>39</v>
      </c>
      <c r="C40" s="24">
        <f t="shared" si="1"/>
        <v>1.355338469718611E-4</v>
      </c>
      <c r="D40">
        <v>35</v>
      </c>
      <c r="G40" t="s">
        <v>126</v>
      </c>
      <c r="H40" s="52">
        <v>5878</v>
      </c>
      <c r="I40" s="24">
        <v>2.042738339745127E-2</v>
      </c>
      <c r="J40">
        <v>5513</v>
      </c>
      <c r="M40" t="s">
        <v>109</v>
      </c>
      <c r="N40" s="52">
        <v>6244</v>
      </c>
      <c r="O40" s="24">
        <v>2.1699316422879502E-2</v>
      </c>
      <c r="P40">
        <v>5950</v>
      </c>
      <c r="Q40">
        <v>294</v>
      </c>
      <c r="R40">
        <v>4.9411764705882349E-2</v>
      </c>
    </row>
    <row r="41" spans="1:18" x14ac:dyDescent="0.25">
      <c r="A41" t="s">
        <v>50</v>
      </c>
      <c r="B41" s="52">
        <v>4556</v>
      </c>
      <c r="C41" s="24">
        <f t="shared" si="1"/>
        <v>1.5833133507789723E-2</v>
      </c>
      <c r="D41">
        <v>4300</v>
      </c>
      <c r="G41" t="s">
        <v>173</v>
      </c>
      <c r="H41" s="52">
        <v>1198</v>
      </c>
      <c r="I41" s="24">
        <v>4.1633217608279382E-3</v>
      </c>
      <c r="J41">
        <v>1081</v>
      </c>
      <c r="M41" t="s">
        <v>117</v>
      </c>
      <c r="N41" s="52">
        <v>5994</v>
      </c>
      <c r="O41" s="24">
        <v>2.0830509711521419E-2</v>
      </c>
      <c r="P41">
        <v>5659</v>
      </c>
      <c r="Q41">
        <v>335</v>
      </c>
      <c r="R41">
        <v>5.9197738116274962E-2</v>
      </c>
    </row>
    <row r="42" spans="1:18" x14ac:dyDescent="0.25">
      <c r="A42" t="s">
        <v>125</v>
      </c>
      <c r="B42" s="52">
        <v>1431</v>
      </c>
      <c r="C42" s="24">
        <f t="shared" si="1"/>
        <v>4.973049615813672E-3</v>
      </c>
      <c r="D42">
        <v>1333</v>
      </c>
      <c r="G42" t="s">
        <v>66</v>
      </c>
      <c r="H42" s="52">
        <v>789</v>
      </c>
      <c r="I42" s="24">
        <v>2.7419539810461129E-3</v>
      </c>
      <c r="J42">
        <v>714</v>
      </c>
      <c r="M42" t="s">
        <v>63</v>
      </c>
      <c r="N42" s="52">
        <v>7148</v>
      </c>
      <c r="O42" s="24">
        <v>2.4840921491150334E-2</v>
      </c>
      <c r="P42">
        <v>6811</v>
      </c>
      <c r="Q42">
        <v>337</v>
      </c>
      <c r="R42">
        <v>4.9478784319483188E-2</v>
      </c>
    </row>
    <row r="43" spans="1:18" x14ac:dyDescent="0.25">
      <c r="A43" t="s">
        <v>48</v>
      </c>
      <c r="B43" s="52">
        <v>12837</v>
      </c>
      <c r="C43" s="24">
        <f t="shared" si="1"/>
        <v>4.4611487014814891E-2</v>
      </c>
      <c r="D43">
        <v>12296</v>
      </c>
      <c r="G43" t="s">
        <v>122</v>
      </c>
      <c r="H43" s="52">
        <v>1219</v>
      </c>
      <c r="I43" s="24">
        <v>4.2363015245820172E-3</v>
      </c>
      <c r="J43">
        <v>870</v>
      </c>
      <c r="M43" t="s">
        <v>49</v>
      </c>
      <c r="N43" s="52">
        <v>6849</v>
      </c>
      <c r="O43" s="24">
        <v>2.3801828664366066E-2</v>
      </c>
      <c r="P43">
        <v>6512</v>
      </c>
      <c r="Q43">
        <v>337</v>
      </c>
      <c r="R43">
        <v>5.1750614250614252E-2</v>
      </c>
    </row>
    <row r="44" spans="1:18" x14ac:dyDescent="0.25">
      <c r="A44" t="s">
        <v>52</v>
      </c>
      <c r="B44" s="52">
        <v>4772</v>
      </c>
      <c r="C44" s="24">
        <f t="shared" si="1"/>
        <v>1.6583782506403105E-2</v>
      </c>
      <c r="D44">
        <v>4902</v>
      </c>
      <c r="G44" t="s">
        <v>60</v>
      </c>
      <c r="H44" s="52">
        <v>2373</v>
      </c>
      <c r="I44" s="24">
        <v>8.2467133042109318E-3</v>
      </c>
      <c r="J44">
        <v>2393</v>
      </c>
      <c r="M44" t="s">
        <v>175</v>
      </c>
      <c r="N44" s="52">
        <v>893</v>
      </c>
      <c r="O44" s="24">
        <v>3.1033775729710756E-3</v>
      </c>
      <c r="P44">
        <v>551</v>
      </c>
      <c r="Q44">
        <v>342</v>
      </c>
      <c r="R44">
        <v>0.62068965517241381</v>
      </c>
    </row>
    <row r="45" spans="1:18" x14ac:dyDescent="0.25">
      <c r="A45" t="s">
        <v>47</v>
      </c>
      <c r="B45" s="52">
        <v>28221</v>
      </c>
      <c r="C45" s="24">
        <f t="shared" si="1"/>
        <v>9.8074376804945948E-2</v>
      </c>
      <c r="D45">
        <v>27119</v>
      </c>
      <c r="G45" t="s">
        <v>175</v>
      </c>
      <c r="H45" s="52">
        <v>893</v>
      </c>
      <c r="I45" s="24">
        <v>3.1033775729710756E-3</v>
      </c>
      <c r="J45">
        <v>551</v>
      </c>
      <c r="M45" t="s">
        <v>68</v>
      </c>
      <c r="N45" s="52">
        <v>9543</v>
      </c>
      <c r="O45" s="24">
        <v>3.3164089785960776E-2</v>
      </c>
      <c r="P45">
        <v>9200</v>
      </c>
      <c r="Q45">
        <v>343</v>
      </c>
      <c r="R45">
        <v>3.7282608695652177E-2</v>
      </c>
    </row>
    <row r="46" spans="1:18" x14ac:dyDescent="0.25">
      <c r="A46" t="s">
        <v>45</v>
      </c>
      <c r="B46" s="52">
        <v>25238</v>
      </c>
      <c r="C46" s="24">
        <f t="shared" si="1"/>
        <v>8.7707775125021287E-2</v>
      </c>
      <c r="D46">
        <v>25454</v>
      </c>
      <c r="G46" t="s">
        <v>113</v>
      </c>
      <c r="H46" s="52">
        <v>5556</v>
      </c>
      <c r="I46" s="24">
        <v>1.9308360353222056E-2</v>
      </c>
      <c r="J46">
        <v>5427</v>
      </c>
      <c r="M46" t="s">
        <v>122</v>
      </c>
      <c r="N46" s="52">
        <v>1219</v>
      </c>
      <c r="O46" s="24">
        <v>4.2363015245820172E-3</v>
      </c>
      <c r="P46">
        <v>870</v>
      </c>
      <c r="Q46">
        <v>349</v>
      </c>
      <c r="R46">
        <v>0.40114942528735631</v>
      </c>
    </row>
    <row r="47" spans="1:18" x14ac:dyDescent="0.25">
      <c r="A47" t="s">
        <v>49</v>
      </c>
      <c r="B47" s="52">
        <v>6849</v>
      </c>
      <c r="C47" s="24">
        <f t="shared" si="1"/>
        <v>2.3801828664366066E-2</v>
      </c>
      <c r="D47">
        <v>6512</v>
      </c>
      <c r="G47" t="s">
        <v>114</v>
      </c>
      <c r="H47" s="52">
        <v>10328</v>
      </c>
      <c r="I47" s="24">
        <v>3.5892142859625165E-2</v>
      </c>
      <c r="J47">
        <v>10104</v>
      </c>
      <c r="M47" t="s">
        <v>126</v>
      </c>
      <c r="N47" s="52">
        <v>5878</v>
      </c>
      <c r="O47" s="24">
        <v>2.042738339745127E-2</v>
      </c>
      <c r="P47">
        <v>5513</v>
      </c>
      <c r="Q47">
        <v>365</v>
      </c>
      <c r="R47">
        <v>6.6207146744059489E-2</v>
      </c>
    </row>
    <row r="48" spans="1:18" x14ac:dyDescent="0.25">
      <c r="A48" t="s">
        <v>163</v>
      </c>
      <c r="B48" s="52" t="s">
        <v>206</v>
      </c>
      <c r="C48" s="24" t="e">
        <f t="shared" si="1"/>
        <v>#VALUE!</v>
      </c>
      <c r="D48" t="s">
        <v>206</v>
      </c>
      <c r="G48" t="s">
        <v>117</v>
      </c>
      <c r="H48" s="52">
        <v>5994</v>
      </c>
      <c r="I48" s="24">
        <v>2.0830509711521419E-2</v>
      </c>
      <c r="J48">
        <v>5659</v>
      </c>
      <c r="M48" t="s">
        <v>154</v>
      </c>
      <c r="N48" s="52">
        <v>2513</v>
      </c>
      <c r="O48" s="24">
        <v>8.733245062571459E-3</v>
      </c>
      <c r="P48">
        <v>2141</v>
      </c>
      <c r="Q48">
        <v>372</v>
      </c>
      <c r="R48">
        <v>0.17375058383932743</v>
      </c>
    </row>
    <row r="49" spans="1:18" x14ac:dyDescent="0.25">
      <c r="A49" t="s">
        <v>109</v>
      </c>
      <c r="B49" s="52">
        <v>6244</v>
      </c>
      <c r="C49" s="24">
        <f t="shared" si="1"/>
        <v>2.1699316422879502E-2</v>
      </c>
      <c r="D49">
        <v>5950</v>
      </c>
      <c r="G49" t="s">
        <v>116</v>
      </c>
      <c r="H49" s="52">
        <v>16364</v>
      </c>
      <c r="I49" s="24">
        <v>5.6868612098654743E-2</v>
      </c>
      <c r="J49">
        <v>16130</v>
      </c>
      <c r="M49" t="s">
        <v>67</v>
      </c>
      <c r="N49" s="52">
        <v>4913</v>
      </c>
      <c r="O49" s="24">
        <v>1.7073789491609065E-2</v>
      </c>
      <c r="P49">
        <v>4411</v>
      </c>
      <c r="Q49">
        <v>502</v>
      </c>
      <c r="R49">
        <v>0.11380639310813874</v>
      </c>
    </row>
    <row r="50" spans="1:18" x14ac:dyDescent="0.25">
      <c r="A50" t="s">
        <v>70</v>
      </c>
      <c r="B50" s="52">
        <v>13779</v>
      </c>
      <c r="C50" s="24">
        <f t="shared" si="1"/>
        <v>4.788515070321215E-2</v>
      </c>
      <c r="D50">
        <v>12447</v>
      </c>
      <c r="G50" t="s">
        <v>53</v>
      </c>
      <c r="H50" s="52">
        <v>13228</v>
      </c>
      <c r="I50" s="24">
        <v>4.5970300711378934E-2</v>
      </c>
      <c r="J50">
        <v>12032</v>
      </c>
      <c r="M50" t="s">
        <v>48</v>
      </c>
      <c r="N50" s="52">
        <v>12837</v>
      </c>
      <c r="O50" s="24">
        <v>4.4611487014814891E-2</v>
      </c>
      <c r="P50">
        <v>12296</v>
      </c>
      <c r="Q50">
        <v>541</v>
      </c>
      <c r="R50">
        <v>4.3998048145738454E-2</v>
      </c>
    </row>
    <row r="51" spans="1:18" x14ac:dyDescent="0.25">
      <c r="A51" t="s">
        <v>164</v>
      </c>
      <c r="B51" s="52">
        <v>1291</v>
      </c>
      <c r="C51" s="24">
        <f t="shared" si="1"/>
        <v>4.4865178574531456E-3</v>
      </c>
      <c r="D51">
        <v>1355</v>
      </c>
      <c r="G51" t="s">
        <v>68</v>
      </c>
      <c r="H51" s="52">
        <v>9543</v>
      </c>
      <c r="I51" s="24">
        <v>3.3164089785960776E-2</v>
      </c>
      <c r="J51">
        <v>9200</v>
      </c>
      <c r="M51" t="s">
        <v>119</v>
      </c>
      <c r="N51" s="52">
        <v>5313</v>
      </c>
      <c r="O51" s="24">
        <v>1.8463880229781997E-2</v>
      </c>
      <c r="P51">
        <v>4760</v>
      </c>
      <c r="Q51">
        <v>553</v>
      </c>
      <c r="R51">
        <v>0.1161764705882353</v>
      </c>
    </row>
    <row r="52" spans="1:18" x14ac:dyDescent="0.25">
      <c r="A52" t="s">
        <v>165</v>
      </c>
      <c r="B52" s="52">
        <v>1065</v>
      </c>
      <c r="C52" s="24">
        <f t="shared" si="1"/>
        <v>3.7011165903854375E-3</v>
      </c>
      <c r="D52">
        <v>891</v>
      </c>
      <c r="G52" t="s">
        <v>111</v>
      </c>
      <c r="H52" s="52">
        <v>3941</v>
      </c>
      <c r="I52" s="24">
        <v>1.3695868997848835E-2</v>
      </c>
      <c r="J52">
        <v>3835</v>
      </c>
      <c r="M52" t="s">
        <v>118</v>
      </c>
      <c r="N52" s="52">
        <v>6071</v>
      </c>
      <c r="O52" s="24">
        <v>2.109810217861971E-2</v>
      </c>
      <c r="P52">
        <v>5150</v>
      </c>
      <c r="Q52">
        <v>921</v>
      </c>
      <c r="R52">
        <v>0.17883495145631068</v>
      </c>
    </row>
    <row r="53" spans="1:18" x14ac:dyDescent="0.25">
      <c r="A53" t="s">
        <v>46</v>
      </c>
      <c r="B53" s="52">
        <v>17084</v>
      </c>
      <c r="C53" s="24">
        <f t="shared" si="1"/>
        <v>5.9370775427366018E-2</v>
      </c>
      <c r="D53">
        <v>14660</v>
      </c>
      <c r="G53" t="s">
        <v>118</v>
      </c>
      <c r="H53" s="52">
        <v>6071</v>
      </c>
      <c r="I53" s="24">
        <v>2.109810217861971E-2</v>
      </c>
      <c r="J53">
        <v>5150</v>
      </c>
      <c r="M53" t="s">
        <v>47</v>
      </c>
      <c r="N53" s="52">
        <v>28221</v>
      </c>
      <c r="O53" s="24">
        <v>9.8074376804945948E-2</v>
      </c>
      <c r="P53">
        <v>27119</v>
      </c>
      <c r="Q53">
        <v>1102</v>
      </c>
      <c r="R53">
        <v>4.0635716656218887E-2</v>
      </c>
    </row>
    <row r="54" spans="1:18" x14ac:dyDescent="0.25">
      <c r="A54" t="s">
        <v>166</v>
      </c>
      <c r="B54" s="52">
        <v>281</v>
      </c>
      <c r="C54" s="24">
        <f t="shared" si="1"/>
        <v>9.7653874356648626E-4</v>
      </c>
      <c r="D54">
        <v>282</v>
      </c>
      <c r="G54" t="s">
        <v>119</v>
      </c>
      <c r="H54" s="52">
        <v>5313</v>
      </c>
      <c r="I54" s="24">
        <v>1.8463880229781997E-2</v>
      </c>
      <c r="J54">
        <v>4760</v>
      </c>
      <c r="M54" t="s">
        <v>53</v>
      </c>
      <c r="N54" s="52">
        <v>13228</v>
      </c>
      <c r="O54" s="24">
        <v>4.5970300711378934E-2</v>
      </c>
      <c r="P54">
        <v>12032</v>
      </c>
      <c r="Q54">
        <v>1196</v>
      </c>
      <c r="R54">
        <v>9.9401595744680854E-2</v>
      </c>
    </row>
    <row r="55" spans="1:18" x14ac:dyDescent="0.25">
      <c r="A55" t="s">
        <v>167</v>
      </c>
      <c r="B55" s="52">
        <v>904</v>
      </c>
      <c r="C55" s="24">
        <f t="shared" si="1"/>
        <v>3.1416050682708313E-3</v>
      </c>
      <c r="D55">
        <v>753</v>
      </c>
      <c r="G55" t="s">
        <v>178</v>
      </c>
      <c r="H55" s="52">
        <v>1203</v>
      </c>
      <c r="I55" s="24">
        <v>4.1806978950551001E-3</v>
      </c>
      <c r="J55">
        <v>1131</v>
      </c>
      <c r="M55" t="s">
        <v>70</v>
      </c>
      <c r="N55" s="52">
        <v>13779</v>
      </c>
      <c r="O55" s="24">
        <v>4.788515070321215E-2</v>
      </c>
      <c r="P55">
        <v>12447</v>
      </c>
      <c r="Q55">
        <v>1332</v>
      </c>
      <c r="R55">
        <v>0.10701373825018076</v>
      </c>
    </row>
    <row r="56" spans="1:18" x14ac:dyDescent="0.25">
      <c r="A56" t="s">
        <v>168</v>
      </c>
      <c r="B56" s="52">
        <v>2309</v>
      </c>
      <c r="C56" s="24">
        <f t="shared" si="1"/>
        <v>8.0242987861032632E-3</v>
      </c>
      <c r="D56">
        <v>2241</v>
      </c>
      <c r="G56" t="s">
        <v>51</v>
      </c>
      <c r="H56" s="52">
        <v>2717</v>
      </c>
      <c r="I56" s="24">
        <v>9.4421913390396565E-3</v>
      </c>
      <c r="J56">
        <v>2432</v>
      </c>
      <c r="M56" t="s">
        <v>46</v>
      </c>
      <c r="N56" s="52">
        <v>17084</v>
      </c>
      <c r="O56" s="24">
        <v>5.9370775427366018E-2</v>
      </c>
      <c r="P56">
        <v>14660</v>
      </c>
      <c r="Q56">
        <v>2424</v>
      </c>
      <c r="R56">
        <v>0.16534788540245565</v>
      </c>
    </row>
    <row r="57" spans="1:18" x14ac:dyDescent="0.25">
      <c r="A57" t="s">
        <v>169</v>
      </c>
      <c r="B57" s="52">
        <v>294</v>
      </c>
      <c r="C57" s="24">
        <f t="shared" ref="C57" si="2">B57/$B$92</f>
        <v>1.0217166925571067E-3</v>
      </c>
      <c r="D57">
        <v>272</v>
      </c>
      <c r="I57" s="24"/>
      <c r="O57" s="24"/>
    </row>
    <row r="58" spans="1:18" x14ac:dyDescent="0.25">
      <c r="A58" t="s">
        <v>67</v>
      </c>
      <c r="B58" s="52">
        <v>4913</v>
      </c>
      <c r="C58" s="24">
        <f t="shared" ref="C58:C68" si="3">B58/$B$92</f>
        <v>1.7073789491609065E-2</v>
      </c>
      <c r="D58">
        <v>4411</v>
      </c>
      <c r="I58" s="24"/>
      <c r="O58" s="24"/>
    </row>
    <row r="59" spans="1:18" x14ac:dyDescent="0.25">
      <c r="A59" t="s">
        <v>170</v>
      </c>
      <c r="B59" s="52">
        <v>422</v>
      </c>
      <c r="C59" s="24">
        <f t="shared" si="3"/>
        <v>1.4665457287724457E-3</v>
      </c>
      <c r="D59">
        <v>669</v>
      </c>
      <c r="I59" s="24"/>
      <c r="O59" s="24"/>
    </row>
    <row r="60" spans="1:18" x14ac:dyDescent="0.25">
      <c r="A60" t="s">
        <v>115</v>
      </c>
      <c r="B60" s="52">
        <v>1557</v>
      </c>
      <c r="C60" s="24">
        <f t="shared" si="3"/>
        <v>5.4109281983381469E-3</v>
      </c>
      <c r="D60">
        <v>1570</v>
      </c>
      <c r="I60" s="24"/>
      <c r="O60" s="24"/>
    </row>
    <row r="61" spans="1:18" x14ac:dyDescent="0.25">
      <c r="A61" t="s">
        <v>171</v>
      </c>
      <c r="B61" s="52">
        <v>491</v>
      </c>
      <c r="C61" s="24">
        <f t="shared" si="3"/>
        <v>1.7063363811072767E-3</v>
      </c>
      <c r="D61">
        <v>523</v>
      </c>
      <c r="I61" s="24"/>
      <c r="O61" s="24"/>
    </row>
    <row r="62" spans="1:18" x14ac:dyDescent="0.25">
      <c r="A62" t="s">
        <v>172</v>
      </c>
      <c r="B62" s="52">
        <v>498</v>
      </c>
      <c r="C62" s="24">
        <f t="shared" si="3"/>
        <v>1.7306629690253031E-3</v>
      </c>
      <c r="D62">
        <v>555</v>
      </c>
      <c r="I62" s="24"/>
      <c r="O62" s="24"/>
    </row>
    <row r="63" spans="1:18" x14ac:dyDescent="0.25">
      <c r="A63" t="s">
        <v>121</v>
      </c>
      <c r="B63" s="52">
        <v>2399</v>
      </c>
      <c r="C63" s="24">
        <f t="shared" si="3"/>
        <v>8.3370692021921735E-3</v>
      </c>
      <c r="D63">
        <v>2447</v>
      </c>
      <c r="I63" s="24"/>
      <c r="O63" s="24"/>
    </row>
    <row r="64" spans="1:18" x14ac:dyDescent="0.25">
      <c r="A64" t="s">
        <v>120</v>
      </c>
      <c r="B64" s="52">
        <v>4376</v>
      </c>
      <c r="C64" s="24">
        <f t="shared" si="3"/>
        <v>1.52075926756119E-2</v>
      </c>
      <c r="D64">
        <v>4219</v>
      </c>
      <c r="I64" s="24"/>
      <c r="O64" s="24"/>
    </row>
    <row r="65" spans="1:15" x14ac:dyDescent="0.25">
      <c r="A65" t="s">
        <v>65</v>
      </c>
      <c r="B65" s="52">
        <v>1333</v>
      </c>
      <c r="C65" s="24">
        <f t="shared" si="3"/>
        <v>4.6324773849613036E-3</v>
      </c>
      <c r="D65">
        <v>1063</v>
      </c>
      <c r="I65" s="24"/>
      <c r="O65" s="24"/>
    </row>
    <row r="66" spans="1:15" x14ac:dyDescent="0.25">
      <c r="A66" t="s">
        <v>126</v>
      </c>
      <c r="B66" s="52">
        <v>5878</v>
      </c>
      <c r="C66" s="24">
        <f t="shared" si="3"/>
        <v>2.042738339745127E-2</v>
      </c>
      <c r="D66">
        <v>5513</v>
      </c>
      <c r="I66" s="24"/>
      <c r="O66" s="25"/>
    </row>
    <row r="67" spans="1:15" x14ac:dyDescent="0.25">
      <c r="A67" t="s">
        <v>173</v>
      </c>
      <c r="B67" s="52">
        <v>1198</v>
      </c>
      <c r="C67" s="24">
        <f t="shared" si="3"/>
        <v>4.1633217608279382E-3</v>
      </c>
      <c r="D67">
        <v>1081</v>
      </c>
      <c r="I67" s="24"/>
      <c r="O67" s="25"/>
    </row>
    <row r="68" spans="1:15" x14ac:dyDescent="0.25">
      <c r="A68" t="s">
        <v>66</v>
      </c>
      <c r="B68" s="52">
        <v>789</v>
      </c>
      <c r="C68" s="24">
        <f t="shared" si="3"/>
        <v>2.7419539810461129E-3</v>
      </c>
      <c r="D68">
        <v>714</v>
      </c>
      <c r="I68" s="24"/>
      <c r="O68" s="25"/>
    </row>
    <row r="69" spans="1:15" x14ac:dyDescent="0.25">
      <c r="A69" t="s">
        <v>122</v>
      </c>
      <c r="B69" s="52">
        <v>1219</v>
      </c>
      <c r="C69" s="24">
        <f t="shared" ref="C69:C91" si="4">B69/$B$92</f>
        <v>4.2363015245820172E-3</v>
      </c>
      <c r="D69">
        <v>870</v>
      </c>
      <c r="I69" s="24"/>
      <c r="O69" s="24"/>
    </row>
    <row r="70" spans="1:15" x14ac:dyDescent="0.25">
      <c r="A70" t="s">
        <v>174</v>
      </c>
      <c r="B70" s="52">
        <v>361</v>
      </c>
      <c r="C70" s="24">
        <f t="shared" si="4"/>
        <v>1.2545568912010732E-3</v>
      </c>
      <c r="D70">
        <v>357</v>
      </c>
      <c r="I70" s="24"/>
      <c r="O70" s="24"/>
    </row>
    <row r="71" spans="1:15" x14ac:dyDescent="0.25">
      <c r="A71" t="s">
        <v>60</v>
      </c>
      <c r="B71" s="52">
        <v>2373</v>
      </c>
      <c r="C71" s="24">
        <f t="shared" si="4"/>
        <v>8.2467133042109318E-3</v>
      </c>
      <c r="D71">
        <v>2393</v>
      </c>
      <c r="I71" s="24"/>
      <c r="O71" s="24"/>
    </row>
    <row r="72" spans="1:15" x14ac:dyDescent="0.25">
      <c r="A72" t="s">
        <v>175</v>
      </c>
      <c r="B72" s="52">
        <v>893</v>
      </c>
      <c r="C72" s="24">
        <f t="shared" si="4"/>
        <v>3.1033775729710756E-3</v>
      </c>
      <c r="D72">
        <v>551</v>
      </c>
      <c r="I72" s="24"/>
      <c r="O72" s="24"/>
    </row>
    <row r="73" spans="1:15" x14ac:dyDescent="0.25">
      <c r="A73" t="s">
        <v>61</v>
      </c>
      <c r="B73" s="52">
        <v>152</v>
      </c>
      <c r="C73" s="24">
        <f t="shared" si="4"/>
        <v>5.2823448050571501E-4</v>
      </c>
      <c r="D73">
        <v>150</v>
      </c>
      <c r="I73" s="24"/>
      <c r="O73" s="24"/>
    </row>
    <row r="74" spans="1:15" x14ac:dyDescent="0.25">
      <c r="A74" t="s">
        <v>113</v>
      </c>
      <c r="B74" s="52">
        <v>5556</v>
      </c>
      <c r="C74" s="24">
        <f t="shared" si="4"/>
        <v>1.9308360353222056E-2</v>
      </c>
      <c r="D74">
        <v>5427</v>
      </c>
      <c r="I74" s="24"/>
      <c r="O74" s="24"/>
    </row>
    <row r="75" spans="1:15" x14ac:dyDescent="0.25">
      <c r="A75" t="s">
        <v>114</v>
      </c>
      <c r="B75" s="52">
        <v>10328</v>
      </c>
      <c r="C75" s="24">
        <f t="shared" si="4"/>
        <v>3.5892142859625165E-2</v>
      </c>
      <c r="D75">
        <v>10104</v>
      </c>
      <c r="I75" s="24"/>
      <c r="O75" s="25"/>
    </row>
    <row r="76" spans="1:15" x14ac:dyDescent="0.25">
      <c r="A76" t="s">
        <v>117</v>
      </c>
      <c r="B76" s="52">
        <v>5994</v>
      </c>
      <c r="C76" s="24">
        <f t="shared" si="4"/>
        <v>2.0830509711521419E-2</v>
      </c>
      <c r="D76">
        <v>5659</v>
      </c>
      <c r="I76" s="24"/>
      <c r="O76" s="24"/>
    </row>
    <row r="77" spans="1:15" x14ac:dyDescent="0.25">
      <c r="A77" t="s">
        <v>116</v>
      </c>
      <c r="B77" s="52">
        <v>16364</v>
      </c>
      <c r="C77" s="24">
        <f t="shared" si="4"/>
        <v>5.6868612098654743E-2</v>
      </c>
      <c r="D77">
        <v>16130</v>
      </c>
      <c r="I77" s="24"/>
      <c r="O77" s="24"/>
    </row>
    <row r="78" spans="1:15" x14ac:dyDescent="0.25">
      <c r="A78" t="s">
        <v>53</v>
      </c>
      <c r="B78" s="52">
        <v>13228</v>
      </c>
      <c r="C78" s="24">
        <f t="shared" si="4"/>
        <v>4.5970300711378934E-2</v>
      </c>
      <c r="D78">
        <v>12032</v>
      </c>
      <c r="I78" s="24"/>
      <c r="O78" s="24"/>
    </row>
    <row r="79" spans="1:15" x14ac:dyDescent="0.25">
      <c r="A79" t="s">
        <v>68</v>
      </c>
      <c r="B79" s="52">
        <v>9543</v>
      </c>
      <c r="C79" s="24">
        <f t="shared" si="4"/>
        <v>3.3164089785960776E-2</v>
      </c>
      <c r="D79">
        <v>9200</v>
      </c>
      <c r="I79" s="24"/>
      <c r="O79" s="24"/>
    </row>
    <row r="80" spans="1:15" x14ac:dyDescent="0.25">
      <c r="A80" t="s">
        <v>111</v>
      </c>
      <c r="B80" s="52">
        <v>3941</v>
      </c>
      <c r="C80" s="24">
        <f t="shared" si="4"/>
        <v>1.3695868997848835E-2</v>
      </c>
      <c r="D80">
        <v>3835</v>
      </c>
      <c r="I80" s="24"/>
      <c r="O80" s="24"/>
    </row>
    <row r="81" spans="1:15" x14ac:dyDescent="0.25">
      <c r="A81" t="s">
        <v>118</v>
      </c>
      <c r="B81" s="52">
        <v>6071</v>
      </c>
      <c r="C81" s="24">
        <f t="shared" si="4"/>
        <v>2.109810217861971E-2</v>
      </c>
      <c r="D81">
        <v>5150</v>
      </c>
      <c r="I81" s="24"/>
      <c r="O81" s="24"/>
    </row>
    <row r="82" spans="1:15" x14ac:dyDescent="0.25">
      <c r="A82" t="s">
        <v>69</v>
      </c>
      <c r="B82" s="52">
        <v>145</v>
      </c>
      <c r="C82" s="24">
        <f t="shared" si="4"/>
        <v>5.0390789258768871E-4</v>
      </c>
      <c r="D82">
        <v>106</v>
      </c>
      <c r="I82" s="25"/>
      <c r="O82" s="24"/>
    </row>
    <row r="83" spans="1:15" x14ac:dyDescent="0.25">
      <c r="A83" t="s">
        <v>176</v>
      </c>
      <c r="B83" s="52">
        <v>112</v>
      </c>
      <c r="C83" s="24">
        <f t="shared" si="4"/>
        <v>3.8922540668842159E-4</v>
      </c>
      <c r="D83">
        <v>95</v>
      </c>
      <c r="I83" s="24"/>
      <c r="O83" s="24"/>
    </row>
    <row r="84" spans="1:15" x14ac:dyDescent="0.25">
      <c r="A84" t="s">
        <v>177</v>
      </c>
      <c r="B84" s="52">
        <v>136</v>
      </c>
      <c r="C84" s="24">
        <f t="shared" si="4"/>
        <v>4.7263085097879766E-4</v>
      </c>
      <c r="D84">
        <v>130</v>
      </c>
      <c r="I84" s="24"/>
      <c r="O84" s="24"/>
    </row>
    <row r="85" spans="1:15" x14ac:dyDescent="0.25">
      <c r="A85" t="s">
        <v>119</v>
      </c>
      <c r="B85" s="52">
        <v>5313</v>
      </c>
      <c r="C85" s="24">
        <f t="shared" si="4"/>
        <v>1.8463880229781997E-2</v>
      </c>
      <c r="D85">
        <v>4760</v>
      </c>
      <c r="I85" s="24"/>
      <c r="O85" s="24"/>
    </row>
    <row r="86" spans="1:15" x14ac:dyDescent="0.25">
      <c r="A86" t="s">
        <v>178</v>
      </c>
      <c r="B86" s="52">
        <v>1203</v>
      </c>
      <c r="C86" s="24">
        <f t="shared" si="4"/>
        <v>4.1806978950551001E-3</v>
      </c>
      <c r="D86">
        <v>1131</v>
      </c>
      <c r="I86" s="24"/>
      <c r="O86" s="24"/>
    </row>
    <row r="87" spans="1:15" x14ac:dyDescent="0.25">
      <c r="A87" t="s">
        <v>59</v>
      </c>
      <c r="B87" s="52">
        <v>714</v>
      </c>
      <c r="C87" s="24">
        <f t="shared" si="4"/>
        <v>2.4813119676386874E-3</v>
      </c>
      <c r="D87">
        <v>729</v>
      </c>
      <c r="I87" s="24"/>
      <c r="O87" s="24"/>
    </row>
    <row r="88" spans="1:15" x14ac:dyDescent="0.25">
      <c r="A88" t="s">
        <v>51</v>
      </c>
      <c r="B88" s="52">
        <v>2717</v>
      </c>
      <c r="C88" s="24">
        <f t="shared" si="4"/>
        <v>9.4421913390396565E-3</v>
      </c>
      <c r="D88">
        <v>2432</v>
      </c>
      <c r="I88" s="24"/>
      <c r="O88" s="25"/>
    </row>
    <row r="89" spans="1:15" x14ac:dyDescent="0.25">
      <c r="A89" t="s">
        <v>128</v>
      </c>
      <c r="B89" s="52">
        <v>115</v>
      </c>
      <c r="C89" s="24">
        <f t="shared" si="4"/>
        <v>3.996510872247186E-4</v>
      </c>
      <c r="D89">
        <v>127</v>
      </c>
      <c r="I89" s="24"/>
      <c r="O89" s="24"/>
    </row>
    <row r="90" spans="1:15" x14ac:dyDescent="0.25">
      <c r="A90" t="s">
        <v>179</v>
      </c>
      <c r="B90" s="1"/>
      <c r="C90" s="24">
        <f t="shared" si="4"/>
        <v>0</v>
      </c>
      <c r="I90" s="24"/>
      <c r="O90" s="25"/>
    </row>
    <row r="91" spans="1:15" x14ac:dyDescent="0.25">
      <c r="A91" t="s">
        <v>180</v>
      </c>
      <c r="B91" s="54" t="s">
        <v>206</v>
      </c>
      <c r="C91" s="24" t="e">
        <f t="shared" si="4"/>
        <v>#VALUE!</v>
      </c>
      <c r="D91" t="s">
        <v>206</v>
      </c>
      <c r="I91" s="24"/>
      <c r="O91" s="24"/>
    </row>
    <row r="92" spans="1:15" x14ac:dyDescent="0.25">
      <c r="A92" t="s">
        <v>132</v>
      </c>
      <c r="B92" s="55">
        <v>287751</v>
      </c>
      <c r="C92" s="24">
        <f>B92/$B$92</f>
        <v>1</v>
      </c>
      <c r="D92">
        <v>273896</v>
      </c>
      <c r="I92" s="24"/>
      <c r="O92" s="24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3" operator="between">
      <formula>1</formula>
      <formula>4</formula>
    </cfRule>
  </conditionalFormatting>
  <conditionalFormatting sqref="H4:H56">
    <cfRule type="cellIs" dxfId="1" priority="2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L48"/>
  <sheetViews>
    <sheetView workbookViewId="0">
      <selection activeCell="B47" sqref="B47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tr">
        <f>TRGSS1!A3</f>
        <v>LLOCS DE TREBALL. RÈGIM GENERAL SEGURETAT SOCIAL.</v>
      </c>
    </row>
    <row r="5" spans="1:9" x14ac:dyDescent="0.25">
      <c r="A5" s="33" t="str">
        <f>Índex!A32</f>
        <v>TRGSS3</v>
      </c>
      <c r="C5" s="33" t="str">
        <f>Índex!A7</f>
        <v>1r trimestre 2022</v>
      </c>
    </row>
    <row r="6" spans="1:9" ht="15.75" thickBot="1" x14ac:dyDescent="0.3">
      <c r="A6" s="34" t="str">
        <f>Índex!B21</f>
        <v>Dades municipals.</v>
      </c>
      <c r="B6" s="35"/>
      <c r="C6" s="35"/>
      <c r="D6" s="35"/>
      <c r="E6" s="35"/>
      <c r="F6" s="35"/>
      <c r="G6" s="35"/>
      <c r="H6" s="35"/>
      <c r="I6" s="35"/>
    </row>
    <row r="8" spans="1:9" ht="15" customHeight="1" x14ac:dyDescent="0.25">
      <c r="B8" s="92" t="s">
        <v>108</v>
      </c>
      <c r="C8" s="92" t="s">
        <v>75</v>
      </c>
      <c r="D8" s="94" t="s">
        <v>76</v>
      </c>
      <c r="E8" s="94"/>
      <c r="F8" s="94"/>
    </row>
    <row r="9" spans="1:9" ht="22.5" customHeight="1" x14ac:dyDescent="0.25">
      <c r="B9" s="92" t="s">
        <v>33</v>
      </c>
      <c r="C9" s="92"/>
      <c r="D9" s="64">
        <v>2021</v>
      </c>
      <c r="E9" s="64">
        <v>2020</v>
      </c>
      <c r="F9" s="64">
        <v>2019</v>
      </c>
      <c r="G9" s="64">
        <v>2008</v>
      </c>
    </row>
    <row r="10" spans="1:9" x14ac:dyDescent="0.25">
      <c r="A10" s="65" t="s">
        <v>77</v>
      </c>
      <c r="B10" s="66">
        <v>6490</v>
      </c>
      <c r="C10" s="67">
        <v>2.2554222226855859E-2</v>
      </c>
      <c r="D10" s="68">
        <v>-3.090936240107511E-2</v>
      </c>
      <c r="E10" s="68">
        <v>-3.723483162735499E-2</v>
      </c>
      <c r="F10" s="68">
        <v>7.763975155279503E-3</v>
      </c>
      <c r="G10" s="68">
        <v>2.5276461295418641E-2</v>
      </c>
    </row>
    <row r="11" spans="1:9" x14ac:dyDescent="0.25">
      <c r="A11" s="65" t="s">
        <v>78</v>
      </c>
      <c r="B11" s="66">
        <v>600</v>
      </c>
      <c r="C11" s="67">
        <v>2.0851361072594015E-3</v>
      </c>
      <c r="D11" s="68">
        <v>-3.3222591362126247E-3</v>
      </c>
      <c r="E11" s="68">
        <v>-3.691813804173355E-2</v>
      </c>
      <c r="F11" s="68">
        <v>-9.5022624434389136E-2</v>
      </c>
      <c r="G11" s="68">
        <v>-0.1031390134529148</v>
      </c>
    </row>
    <row r="12" spans="1:9" x14ac:dyDescent="0.25">
      <c r="A12" s="65" t="s">
        <v>79</v>
      </c>
      <c r="B12" s="66">
        <v>11867</v>
      </c>
      <c r="C12" s="67">
        <v>4.1240516974745525E-2</v>
      </c>
      <c r="D12" s="68">
        <v>7.1318949173964072E-2</v>
      </c>
      <c r="E12" s="68">
        <v>5.0827946515540602E-2</v>
      </c>
      <c r="F12" s="68">
        <v>2.1784053728258999E-2</v>
      </c>
      <c r="G12" s="68">
        <v>0.13019047619047619</v>
      </c>
    </row>
    <row r="13" spans="1:9" x14ac:dyDescent="0.25">
      <c r="A13" s="65" t="s">
        <v>80</v>
      </c>
      <c r="B13" s="66">
        <v>995</v>
      </c>
      <c r="C13" s="67">
        <v>3.4578507112051739E-3</v>
      </c>
      <c r="D13" s="68">
        <v>0.1204954954954955</v>
      </c>
      <c r="E13" s="68">
        <v>-3.0060120240480962E-3</v>
      </c>
      <c r="F13" s="68">
        <v>3.4303534303534305E-2</v>
      </c>
      <c r="G13" s="68">
        <v>9.9447513812154692E-2</v>
      </c>
    </row>
    <row r="14" spans="1:9" x14ac:dyDescent="0.25">
      <c r="A14" s="65" t="s">
        <v>81</v>
      </c>
      <c r="B14" s="66">
        <v>2223</v>
      </c>
      <c r="C14" s="67">
        <v>7.7254292773960816E-3</v>
      </c>
      <c r="D14" s="68">
        <v>6.721075372059529E-2</v>
      </c>
      <c r="E14" s="68">
        <v>1.275626423690205E-2</v>
      </c>
      <c r="F14" s="68">
        <v>1.646090534979424E-2</v>
      </c>
      <c r="G14" s="68">
        <v>0.24051339285714285</v>
      </c>
    </row>
    <row r="15" spans="1:9" x14ac:dyDescent="0.25">
      <c r="A15" s="65" t="s">
        <v>82</v>
      </c>
      <c r="B15" s="66">
        <v>470</v>
      </c>
      <c r="C15" s="67">
        <v>1.6333566173531977E-3</v>
      </c>
      <c r="D15" s="68">
        <v>7.5514874141876437E-2</v>
      </c>
      <c r="E15" s="68">
        <v>7.3059360730593603E-2</v>
      </c>
      <c r="F15" s="68">
        <v>-1.2605042016806723E-2</v>
      </c>
      <c r="G15" s="68">
        <v>-0.10305343511450382</v>
      </c>
    </row>
    <row r="16" spans="1:9" x14ac:dyDescent="0.25">
      <c r="A16" s="65" t="s">
        <v>83</v>
      </c>
      <c r="B16" s="66">
        <v>1296</v>
      </c>
      <c r="C16" s="67">
        <v>4.5038939916803066E-3</v>
      </c>
      <c r="D16" s="68">
        <v>1.5455950540958269E-3</v>
      </c>
      <c r="E16" s="68">
        <v>-1.6691957511380879E-2</v>
      </c>
      <c r="F16" s="68">
        <v>-6.4259927797833932E-2</v>
      </c>
      <c r="G16" s="68">
        <v>-3.4996276991809384E-2</v>
      </c>
    </row>
    <row r="17" spans="1:7" x14ac:dyDescent="0.25">
      <c r="A17" s="65" t="s">
        <v>84</v>
      </c>
      <c r="B17" s="66">
        <v>41089</v>
      </c>
      <c r="C17" s="67">
        <v>0.14279359585196924</v>
      </c>
      <c r="D17" s="68">
        <v>9.6964519315481751E-2</v>
      </c>
      <c r="E17" s="68">
        <v>0.12390929730025438</v>
      </c>
      <c r="F17" s="68">
        <v>0.16922770474076604</v>
      </c>
      <c r="G17" s="68">
        <v>0.36263845592624527</v>
      </c>
    </row>
    <row r="18" spans="1:7" x14ac:dyDescent="0.25">
      <c r="A18" s="65" t="s">
        <v>85</v>
      </c>
      <c r="B18" s="66">
        <v>1931</v>
      </c>
      <c r="C18" s="67">
        <v>6.7106630385298403E-3</v>
      </c>
      <c r="D18" s="68">
        <v>7.1587125416204211E-2</v>
      </c>
      <c r="E18" s="68">
        <v>0.11361014994232987</v>
      </c>
      <c r="F18" s="68">
        <v>0.11942028985507247</v>
      </c>
      <c r="G18" s="68">
        <v>-0.13330341113105926</v>
      </c>
    </row>
    <row r="19" spans="1:7" x14ac:dyDescent="0.25">
      <c r="A19" s="65" t="s">
        <v>86</v>
      </c>
      <c r="B19" s="66">
        <v>51607</v>
      </c>
      <c r="C19" s="67">
        <v>0.17934603181222655</v>
      </c>
      <c r="D19" s="68">
        <v>4.8730923205104755E-2</v>
      </c>
      <c r="E19" s="68">
        <v>0.15389947231911277</v>
      </c>
      <c r="F19" s="68">
        <v>0.2245687302754906</v>
      </c>
      <c r="G19" s="68">
        <v>0.50664175400694833</v>
      </c>
    </row>
    <row r="20" spans="1:7" x14ac:dyDescent="0.25">
      <c r="A20" s="65" t="s">
        <v>87</v>
      </c>
      <c r="B20" s="66">
        <v>4743</v>
      </c>
      <c r="C20" s="67">
        <v>1.6483000927885568E-2</v>
      </c>
      <c r="D20" s="68">
        <v>7.3805750509395515E-2</v>
      </c>
      <c r="E20" s="68">
        <v>6.5363881401617252E-2</v>
      </c>
      <c r="F20" s="68">
        <v>3.131115459882583E-2</v>
      </c>
      <c r="G20" s="68">
        <v>-9.828897338403042E-2</v>
      </c>
    </row>
    <row r="21" spans="1:7" x14ac:dyDescent="0.25">
      <c r="A21" s="65" t="s">
        <v>88</v>
      </c>
      <c r="B21" s="66">
        <v>18886</v>
      </c>
      <c r="C21" s="67">
        <v>6.5633134202835092E-2</v>
      </c>
      <c r="D21" s="68">
        <v>-4.637925582375883E-3</v>
      </c>
      <c r="E21" s="68">
        <v>8.997518324003001E-2</v>
      </c>
      <c r="F21" s="68">
        <v>0.13661531054405393</v>
      </c>
      <c r="G21" s="68">
        <v>9.8406420844480633E-2</v>
      </c>
    </row>
    <row r="22" spans="1:7" x14ac:dyDescent="0.25">
      <c r="A22" s="65" t="s">
        <v>89</v>
      </c>
      <c r="B22" s="66">
        <v>12755</v>
      </c>
      <c r="C22" s="67">
        <v>4.4326518413489439E-2</v>
      </c>
      <c r="D22" s="68">
        <v>2.392229268684274E-2</v>
      </c>
      <c r="E22" s="68">
        <v>3.7413582757218379E-2</v>
      </c>
      <c r="F22" s="68">
        <v>3.7666775138301335E-2</v>
      </c>
      <c r="G22" s="68">
        <v>5.2013555047679093E-3</v>
      </c>
    </row>
    <row r="23" spans="1:7" x14ac:dyDescent="0.25">
      <c r="A23" s="65" t="s">
        <v>90</v>
      </c>
      <c r="B23" s="66">
        <v>605</v>
      </c>
      <c r="C23" s="67">
        <v>2.1025122414865629E-3</v>
      </c>
      <c r="D23" s="68">
        <v>-1.9448946515397084E-2</v>
      </c>
      <c r="E23" s="68">
        <v>-3.5087719298245612E-2</v>
      </c>
      <c r="F23" s="68">
        <v>-6.3467492260061917E-2</v>
      </c>
      <c r="G23" s="68">
        <v>-0.29322429906542058</v>
      </c>
    </row>
    <row r="24" spans="1:7" x14ac:dyDescent="0.25">
      <c r="A24" s="65" t="s">
        <v>91</v>
      </c>
      <c r="B24" s="66">
        <v>9805</v>
      </c>
      <c r="C24" s="67">
        <v>3.4074599219464048E-2</v>
      </c>
      <c r="D24" s="68">
        <v>5.4981708629223157E-2</v>
      </c>
      <c r="E24" s="68">
        <v>3.8775293993007734E-2</v>
      </c>
      <c r="F24" s="68">
        <v>-1.2289714918908028E-2</v>
      </c>
      <c r="G24" s="68">
        <v>-0.10668731778425657</v>
      </c>
    </row>
    <row r="25" spans="1:7" x14ac:dyDescent="0.25">
      <c r="A25" s="65" t="s">
        <v>92</v>
      </c>
      <c r="B25" s="66">
        <v>7030</v>
      </c>
      <c r="C25" s="67">
        <v>2.4430844723389321E-2</v>
      </c>
      <c r="D25" s="68">
        <v>6.4023005902830332E-2</v>
      </c>
      <c r="E25" s="68">
        <v>8.1538461538461532E-2</v>
      </c>
      <c r="F25" s="68">
        <v>9.5698254364089769E-2</v>
      </c>
      <c r="G25" s="68">
        <v>-6.1039134499799655E-2</v>
      </c>
    </row>
    <row r="26" spans="1:7" x14ac:dyDescent="0.25">
      <c r="A26" s="65" t="s">
        <v>93</v>
      </c>
      <c r="B26" s="66">
        <v>3652</v>
      </c>
      <c r="C26" s="67">
        <v>1.2691528439518889E-2</v>
      </c>
      <c r="D26" s="68">
        <v>1.5855354659248956E-2</v>
      </c>
      <c r="E26" s="68">
        <v>4.5220377790497999E-2</v>
      </c>
      <c r="F26" s="68">
        <v>7.4482758620689656E-3</v>
      </c>
      <c r="G26" s="68">
        <v>-0.10774493036892255</v>
      </c>
    </row>
    <row r="27" spans="1:7" x14ac:dyDescent="0.25">
      <c r="A27" s="65" t="s">
        <v>94</v>
      </c>
      <c r="B27" s="66">
        <v>2604</v>
      </c>
      <c r="C27" s="67">
        <v>9.0494907055058017E-3</v>
      </c>
      <c r="D27" s="68">
        <v>3.7450199203187248E-2</v>
      </c>
      <c r="E27" s="68">
        <v>8.635794743429287E-2</v>
      </c>
      <c r="F27" s="68">
        <v>8.7265135699373692E-2</v>
      </c>
      <c r="G27" s="68">
        <v>0.18095238095238095</v>
      </c>
    </row>
    <row r="28" spans="1:7" x14ac:dyDescent="0.25">
      <c r="A28" s="65" t="s">
        <v>95</v>
      </c>
      <c r="B28" s="66">
        <v>11114</v>
      </c>
      <c r="C28" s="67">
        <v>3.862367116013498E-2</v>
      </c>
      <c r="D28" s="68">
        <v>9.887284951552304E-2</v>
      </c>
      <c r="E28" s="68">
        <v>0.16340416623050349</v>
      </c>
      <c r="F28" s="68">
        <v>0.15602246723528188</v>
      </c>
      <c r="G28" s="68">
        <v>5.6865728413845566E-2</v>
      </c>
    </row>
    <row r="29" spans="1:7" x14ac:dyDescent="0.25">
      <c r="A29" s="65" t="s">
        <v>96</v>
      </c>
      <c r="B29" s="66">
        <v>22843</v>
      </c>
      <c r="C29" s="67">
        <v>7.9384606830210841E-2</v>
      </c>
      <c r="D29" s="68">
        <v>4.53027044341738E-2</v>
      </c>
      <c r="E29" s="68">
        <v>3.6763037262288384E-2</v>
      </c>
      <c r="F29" s="68">
        <v>6.8761845991096226E-3</v>
      </c>
      <c r="G29" s="68">
        <v>1.94127097465191E-2</v>
      </c>
    </row>
    <row r="30" spans="1:7" x14ac:dyDescent="0.25">
      <c r="A30" s="65" t="s">
        <v>97</v>
      </c>
      <c r="B30" s="66">
        <v>505</v>
      </c>
      <c r="C30" s="67">
        <v>1.7549895569433295E-3</v>
      </c>
      <c r="D30" s="68">
        <v>-1.1741682974559686E-2</v>
      </c>
      <c r="E30" s="68">
        <v>3.9094650205761319E-2</v>
      </c>
      <c r="F30" s="68">
        <v>-9.8214285714285712E-2</v>
      </c>
      <c r="G30" s="68">
        <v>-0.37654320987654322</v>
      </c>
    </row>
    <row r="31" spans="1:7" x14ac:dyDescent="0.25">
      <c r="A31" s="65" t="s">
        <v>98</v>
      </c>
      <c r="B31" s="66">
        <v>5250</v>
      </c>
      <c r="C31" s="67">
        <v>1.8244940938519763E-2</v>
      </c>
      <c r="D31" s="68">
        <v>4.6650717703349283E-2</v>
      </c>
      <c r="E31" s="68">
        <v>2.299298519095869E-2</v>
      </c>
      <c r="F31" s="68">
        <v>3.001765744555621E-2</v>
      </c>
      <c r="G31" s="68">
        <v>0.10016764459346186</v>
      </c>
    </row>
    <row r="32" spans="1:7" x14ac:dyDescent="0.25">
      <c r="A32" s="65" t="s">
        <v>99</v>
      </c>
      <c r="B32" s="66">
        <v>15549</v>
      </c>
      <c r="C32" s="67">
        <v>5.4036302219627387E-2</v>
      </c>
      <c r="D32" s="68">
        <v>4.027564059677527E-2</v>
      </c>
      <c r="E32" s="68">
        <v>0.12535282622855903</v>
      </c>
      <c r="F32" s="68">
        <v>0.12739269141531323</v>
      </c>
      <c r="G32" s="68">
        <v>0.50931857891671517</v>
      </c>
    </row>
    <row r="33" spans="1:12" x14ac:dyDescent="0.25">
      <c r="A33" s="65" t="s">
        <v>100</v>
      </c>
      <c r="B33" s="66">
        <v>13181</v>
      </c>
      <c r="C33" s="67">
        <v>4.5806965049643614E-2</v>
      </c>
      <c r="D33" s="68">
        <v>2.32106815711846E-2</v>
      </c>
      <c r="E33" s="68">
        <v>1.7052469135802471E-2</v>
      </c>
      <c r="F33" s="68">
        <v>6.7211487054151071E-3</v>
      </c>
      <c r="G33" s="68">
        <v>-5.7153075822603719E-2</v>
      </c>
    </row>
    <row r="34" spans="1:12" x14ac:dyDescent="0.25">
      <c r="A34" s="65" t="s">
        <v>101</v>
      </c>
      <c r="B34" s="66">
        <v>14156</v>
      </c>
      <c r="C34" s="67">
        <v>4.9195311223940143E-2</v>
      </c>
      <c r="D34" s="68">
        <v>7.1936998334090563E-2</v>
      </c>
      <c r="E34" s="68">
        <v>3.4266091912033315E-2</v>
      </c>
      <c r="F34" s="68">
        <v>5.2549353784973728E-3</v>
      </c>
      <c r="G34" s="68">
        <v>0.28772855453470392</v>
      </c>
    </row>
    <row r="35" spans="1:12" x14ac:dyDescent="0.25">
      <c r="A35" s="65" t="s">
        <v>102</v>
      </c>
      <c r="B35" s="66">
        <v>6395</v>
      </c>
      <c r="C35" s="67">
        <v>2.2224075676539785E-2</v>
      </c>
      <c r="D35" s="68">
        <v>4.5105409380617745E-2</v>
      </c>
      <c r="E35" s="68">
        <v>6.3529020455679361E-2</v>
      </c>
      <c r="F35" s="68">
        <v>1.7340120903595289E-2</v>
      </c>
      <c r="G35" s="68">
        <v>-0.17001946787800129</v>
      </c>
    </row>
    <row r="36" spans="1:12" x14ac:dyDescent="0.25">
      <c r="A36" s="65" t="s">
        <v>103</v>
      </c>
      <c r="B36" s="66">
        <v>1871</v>
      </c>
      <c r="C36" s="67">
        <v>6.5021494278038995E-3</v>
      </c>
      <c r="D36" s="68">
        <v>3.7139689578713969E-2</v>
      </c>
      <c r="E36" s="68">
        <v>0.10188457008244994</v>
      </c>
      <c r="F36" s="68">
        <v>8.0878105141536691E-2</v>
      </c>
      <c r="G36" s="68">
        <v>-0.3123851525174568</v>
      </c>
    </row>
    <row r="37" spans="1:12" x14ac:dyDescent="0.25">
      <c r="A37" s="65" t="s">
        <v>104</v>
      </c>
      <c r="B37" s="66">
        <v>536</v>
      </c>
      <c r="C37" s="67">
        <v>1.8627215891517319E-3</v>
      </c>
      <c r="D37" s="68">
        <v>6.7729083665338641E-2</v>
      </c>
      <c r="E37" s="68">
        <v>0.12605042016806722</v>
      </c>
      <c r="F37" s="68">
        <v>6.3492063492063489E-2</v>
      </c>
      <c r="G37" s="68">
        <v>1.1320754716981131E-2</v>
      </c>
    </row>
    <row r="38" spans="1:12" x14ac:dyDescent="0.25">
      <c r="A38" s="65" t="s">
        <v>105</v>
      </c>
      <c r="B38" s="66">
        <v>1790</v>
      </c>
      <c r="C38" s="67">
        <v>6.2206560533238807E-3</v>
      </c>
      <c r="D38" s="68">
        <v>-9.4078583287216383E-3</v>
      </c>
      <c r="E38" s="68">
        <v>9.0191657271702363E-3</v>
      </c>
      <c r="F38" s="68">
        <v>-4.6858359957401494E-2</v>
      </c>
      <c r="G38" s="68">
        <v>-0.11692155895411939</v>
      </c>
    </row>
    <row r="39" spans="1:12" x14ac:dyDescent="0.25">
      <c r="A39" s="65" t="s">
        <v>106</v>
      </c>
      <c r="B39" s="66">
        <v>15913</v>
      </c>
      <c r="C39" s="67">
        <v>5.5301284791364758E-2</v>
      </c>
      <c r="D39" s="68">
        <v>5.2586320941923538E-2</v>
      </c>
      <c r="E39" s="68">
        <v>3.1703838174273857E-2</v>
      </c>
      <c r="F39" s="68">
        <v>-1.0693192415293751E-2</v>
      </c>
      <c r="G39" s="68">
        <v>0.24068298768127241</v>
      </c>
    </row>
    <row r="40" spans="1:12" x14ac:dyDescent="0.25">
      <c r="A40" s="69" t="s">
        <v>107</v>
      </c>
      <c r="B40" s="70">
        <v>287751</v>
      </c>
      <c r="C40" s="71">
        <v>1</v>
      </c>
      <c r="D40" s="83">
        <v>5.0584893536232731E-2</v>
      </c>
      <c r="E40" s="83">
        <v>8.0929502229468042E-2</v>
      </c>
      <c r="F40" s="83">
        <v>8.7239573493739189E-2</v>
      </c>
      <c r="G40" s="83">
        <v>0.15540377758504384</v>
      </c>
    </row>
    <row r="41" spans="1:12" ht="17.25" customHeight="1" x14ac:dyDescent="0.25"/>
    <row r="42" spans="1:12" x14ac:dyDescent="0.25">
      <c r="A42" s="48" t="s">
        <v>34</v>
      </c>
    </row>
    <row r="48" spans="1:12" x14ac:dyDescent="0.25">
      <c r="L48" s="1">
        <f ca="1">44:72</f>
        <v>0</v>
      </c>
    </row>
  </sheetData>
  <mergeCells count="3">
    <mergeCell ref="B8:B9"/>
    <mergeCell ref="C8:C9"/>
    <mergeCell ref="D8:F8"/>
  </mergeCells>
  <conditionalFormatting sqref="D10:G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D10:G40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58"/>
  <sheetViews>
    <sheetView zoomScale="94" zoomScaleNormal="94" workbookViewId="0">
      <selection activeCell="A5" sqref="A5"/>
    </sheetView>
  </sheetViews>
  <sheetFormatPr baseColWidth="10" defaultColWidth="11.42578125" defaultRowHeight="15" x14ac:dyDescent="0.25"/>
  <cols>
    <col min="1" max="1" width="22" style="1" customWidth="1"/>
    <col min="2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</row>
    <row r="2" spans="1:13" ht="15" customHeight="1" x14ac:dyDescent="0.25"/>
    <row r="3" spans="1:13" ht="18.75" customHeight="1" x14ac:dyDescent="0.3">
      <c r="A3" s="32" t="str">
        <f>TRGSS1!A3</f>
        <v>LLOCS DE TREBALL. RÈGIM GENERAL SEGURETAT SOCIAL.</v>
      </c>
    </row>
    <row r="5" spans="1:13" x14ac:dyDescent="0.25">
      <c r="A5" s="33" t="str">
        <f>Índex!A33</f>
        <v>TRGSS4</v>
      </c>
      <c r="C5" s="33" t="str">
        <f>Índex!A7</f>
        <v>1r trimestre 2022</v>
      </c>
      <c r="D5" s="33"/>
      <c r="E5" s="33"/>
      <c r="F5" s="33"/>
      <c r="G5" s="33"/>
    </row>
    <row r="6" spans="1:13" ht="15.75" thickBot="1" x14ac:dyDescent="0.3">
      <c r="A6" s="34" t="str">
        <f>Índex!B33</f>
        <v>Dades municipals. Llocs de treball assalariat per grandària del compte de cotització.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25">
      <c r="F7" s="82"/>
    </row>
    <row r="8" spans="1:13" ht="15" customHeight="1" x14ac:dyDescent="0.25">
      <c r="B8" s="113" t="s">
        <v>185</v>
      </c>
      <c r="C8" s="113" t="s">
        <v>186</v>
      </c>
      <c r="D8" s="113" t="s">
        <v>187</v>
      </c>
      <c r="E8" s="114" t="s">
        <v>75</v>
      </c>
      <c r="F8" s="114"/>
      <c r="G8" s="114"/>
      <c r="H8" s="115" t="s">
        <v>229</v>
      </c>
      <c r="I8" s="115"/>
      <c r="J8" s="115"/>
    </row>
    <row r="9" spans="1:13" ht="45" customHeight="1" x14ac:dyDescent="0.25">
      <c r="B9" s="116"/>
      <c r="C9" s="116" t="s">
        <v>186</v>
      </c>
      <c r="D9" s="116"/>
      <c r="E9" s="117" t="s">
        <v>185</v>
      </c>
      <c r="F9" s="117" t="s">
        <v>186</v>
      </c>
      <c r="G9" s="117" t="s">
        <v>187</v>
      </c>
      <c r="H9" s="117" t="s">
        <v>185</v>
      </c>
      <c r="I9" s="117" t="s">
        <v>186</v>
      </c>
      <c r="J9" s="117" t="s">
        <v>187</v>
      </c>
    </row>
    <row r="10" spans="1:13" x14ac:dyDescent="0.25">
      <c r="A10" s="118" t="s">
        <v>77</v>
      </c>
      <c r="B10" s="119">
        <v>3048</v>
      </c>
      <c r="C10" s="119">
        <v>2519</v>
      </c>
      <c r="D10" s="119">
        <v>923</v>
      </c>
      <c r="E10" s="120">
        <v>2.5657213565999142E-2</v>
      </c>
      <c r="F10" s="120">
        <v>3.2816143614595956E-2</v>
      </c>
      <c r="G10" s="120">
        <v>1.0011606087230051E-2</v>
      </c>
      <c r="H10" s="121">
        <v>2.0421827920990961E-2</v>
      </c>
      <c r="I10" s="121">
        <v>-0.1816114359974009</v>
      </c>
      <c r="J10" s="121">
        <v>0.46044303797468356</v>
      </c>
    </row>
    <row r="11" spans="1:13" x14ac:dyDescent="0.25">
      <c r="A11" s="118" t="s">
        <v>78</v>
      </c>
      <c r="B11" s="119">
        <v>600</v>
      </c>
      <c r="C11" s="119">
        <v>0</v>
      </c>
      <c r="D11" s="119">
        <v>0</v>
      </c>
      <c r="E11" s="120">
        <v>5.050632591732114E-3</v>
      </c>
      <c r="F11" s="120">
        <v>0</v>
      </c>
      <c r="G11" s="120">
        <v>0</v>
      </c>
      <c r="H11" s="121">
        <v>-3.3222591362126247E-3</v>
      </c>
      <c r="I11" s="120" t="s">
        <v>188</v>
      </c>
      <c r="J11" s="120" t="s">
        <v>188</v>
      </c>
    </row>
    <row r="12" spans="1:13" x14ac:dyDescent="0.25">
      <c r="A12" s="118" t="s">
        <v>79</v>
      </c>
      <c r="B12" s="119">
        <v>8443</v>
      </c>
      <c r="C12" s="119">
        <v>2428</v>
      </c>
      <c r="D12" s="119">
        <v>996</v>
      </c>
      <c r="E12" s="120">
        <v>7.1070818286657067E-2</v>
      </c>
      <c r="F12" s="120">
        <v>3.1630645770638739E-2</v>
      </c>
      <c r="G12" s="120">
        <v>1.080342325339234E-2</v>
      </c>
      <c r="H12" s="121">
        <v>5.8816152495610736E-2</v>
      </c>
      <c r="I12" s="121">
        <v>0.13193473193473193</v>
      </c>
      <c r="J12" s="121">
        <v>3.9665970772442591E-2</v>
      </c>
    </row>
    <row r="13" spans="1:13" x14ac:dyDescent="0.25">
      <c r="A13" s="118" t="s">
        <v>80</v>
      </c>
      <c r="B13" s="119">
        <v>529</v>
      </c>
      <c r="C13" s="119">
        <v>116</v>
      </c>
      <c r="D13" s="119">
        <v>350</v>
      </c>
      <c r="E13" s="120">
        <v>4.452974401710481E-3</v>
      </c>
      <c r="F13" s="120">
        <v>1.5111840648245854E-3</v>
      </c>
      <c r="G13" s="120">
        <v>3.7963836733808424E-3</v>
      </c>
      <c r="H13" s="121">
        <v>-1.8552875695732839E-2</v>
      </c>
      <c r="I13" s="121">
        <v>0.90163934426229508</v>
      </c>
      <c r="J13" s="121">
        <v>0.21527777777777779</v>
      </c>
    </row>
    <row r="14" spans="1:13" x14ac:dyDescent="0.25">
      <c r="A14" s="118" t="s">
        <v>81</v>
      </c>
      <c r="B14" s="119">
        <v>1398</v>
      </c>
      <c r="C14" s="119">
        <v>825</v>
      </c>
      <c r="D14" s="119">
        <v>0</v>
      </c>
      <c r="E14" s="120">
        <v>1.1767973938735826E-2</v>
      </c>
      <c r="F14" s="120">
        <v>1.0747645288623129E-2</v>
      </c>
      <c r="G14" s="120">
        <v>0</v>
      </c>
      <c r="H14" s="121">
        <v>4.2505592841163314E-2</v>
      </c>
      <c r="I14" s="121">
        <v>0.11185983827493262</v>
      </c>
      <c r="J14" s="120" t="s">
        <v>188</v>
      </c>
    </row>
    <row r="15" spans="1:13" x14ac:dyDescent="0.25">
      <c r="A15" s="118" t="s">
        <v>82</v>
      </c>
      <c r="B15" s="119">
        <v>470</v>
      </c>
      <c r="C15" s="119">
        <v>0</v>
      </c>
      <c r="D15" s="119">
        <v>0</v>
      </c>
      <c r="E15" s="120">
        <v>3.95632886352349E-3</v>
      </c>
      <c r="F15" s="120">
        <v>0</v>
      </c>
      <c r="G15" s="120">
        <v>0</v>
      </c>
      <c r="H15" s="121">
        <v>7.5514874141876437E-2</v>
      </c>
      <c r="I15" s="120" t="s">
        <v>188</v>
      </c>
      <c r="J15" s="120" t="s">
        <v>188</v>
      </c>
    </row>
    <row r="16" spans="1:13" x14ac:dyDescent="0.25">
      <c r="A16" s="118" t="s">
        <v>83</v>
      </c>
      <c r="B16" s="119">
        <v>1005</v>
      </c>
      <c r="C16" s="119">
        <v>291</v>
      </c>
      <c r="D16" s="119">
        <v>0</v>
      </c>
      <c r="E16" s="120">
        <v>8.4598095911512915E-3</v>
      </c>
      <c r="F16" s="120">
        <v>3.7909876108961583E-3</v>
      </c>
      <c r="G16" s="120">
        <v>0</v>
      </c>
      <c r="H16" s="121">
        <v>1.310483870967742E-2</v>
      </c>
      <c r="I16" s="121">
        <v>-3.6423841059602648E-2</v>
      </c>
      <c r="J16" s="120" t="s">
        <v>188</v>
      </c>
    </row>
    <row r="17" spans="1:10" x14ac:dyDescent="0.25">
      <c r="A17" s="118" t="s">
        <v>84</v>
      </c>
      <c r="B17" s="119">
        <v>14382</v>
      </c>
      <c r="C17" s="119">
        <v>9728</v>
      </c>
      <c r="D17" s="119">
        <v>16979</v>
      </c>
      <c r="E17" s="120">
        <v>0.12106366322381878</v>
      </c>
      <c r="F17" s="120">
        <v>0.12673102226391006</v>
      </c>
      <c r="G17" s="120">
        <v>0.18416799540095236</v>
      </c>
      <c r="H17" s="121">
        <v>3.3263883899705436E-2</v>
      </c>
      <c r="I17" s="121">
        <v>0.14071294559099437</v>
      </c>
      <c r="J17" s="121">
        <v>0.13117921385742837</v>
      </c>
    </row>
    <row r="18" spans="1:10" x14ac:dyDescent="0.25">
      <c r="A18" s="118" t="s">
        <v>87</v>
      </c>
      <c r="B18" s="119">
        <v>3012</v>
      </c>
      <c r="C18" s="119">
        <v>1465</v>
      </c>
      <c r="D18" s="119">
        <v>266</v>
      </c>
      <c r="E18" s="120">
        <v>2.5354175610495213E-2</v>
      </c>
      <c r="F18" s="120">
        <v>1.9085212542827738E-2</v>
      </c>
      <c r="G18" s="120">
        <v>2.88525159176944E-3</v>
      </c>
      <c r="H18" s="121">
        <v>3.611971104231166E-2</v>
      </c>
      <c r="I18" s="121">
        <v>0.17765273311897106</v>
      </c>
      <c r="J18" s="121">
        <v>0</v>
      </c>
    </row>
    <row r="19" spans="1:10" x14ac:dyDescent="0.25">
      <c r="A19" s="118" t="s">
        <v>88</v>
      </c>
      <c r="B19" s="119">
        <v>6357</v>
      </c>
      <c r="C19" s="119">
        <v>5333</v>
      </c>
      <c r="D19" s="119">
        <v>7196</v>
      </c>
      <c r="E19" s="120">
        <v>5.3511452309401755E-2</v>
      </c>
      <c r="F19" s="120">
        <v>6.9475384635426851E-2</v>
      </c>
      <c r="G19" s="120">
        <v>7.8053648324710123E-2</v>
      </c>
      <c r="H19" s="121">
        <v>7.5634517766497461E-2</v>
      </c>
      <c r="I19" s="121">
        <v>-4.9037089871611983E-2</v>
      </c>
      <c r="J19" s="121">
        <v>-3.487124463519313E-2</v>
      </c>
    </row>
    <row r="20" spans="1:10" x14ac:dyDescent="0.25">
      <c r="A20" s="118" t="s">
        <v>89</v>
      </c>
      <c r="B20" s="119">
        <v>7059</v>
      </c>
      <c r="C20" s="119">
        <v>4828</v>
      </c>
      <c r="D20" s="119">
        <v>868</v>
      </c>
      <c r="E20" s="120">
        <v>5.9420692441728325E-2</v>
      </c>
      <c r="F20" s="120">
        <v>6.2896522973906022E-2</v>
      </c>
      <c r="G20" s="120">
        <v>9.4150315099844895E-3</v>
      </c>
      <c r="H20" s="121">
        <v>3.6411686976949055E-2</v>
      </c>
      <c r="I20" s="121">
        <v>6.9561364643331861E-2</v>
      </c>
      <c r="J20" s="121">
        <v>-0.2332155477031802</v>
      </c>
    </row>
    <row r="21" spans="1:10" x14ac:dyDescent="0.25">
      <c r="A21" s="118" t="s">
        <v>91</v>
      </c>
      <c r="B21" s="119">
        <v>4120</v>
      </c>
      <c r="C21" s="119">
        <v>2370</v>
      </c>
      <c r="D21" s="119">
        <v>3315</v>
      </c>
      <c r="E21" s="120">
        <v>3.4681010463227184E-2</v>
      </c>
      <c r="F21" s="120">
        <v>3.0875053738226445E-2</v>
      </c>
      <c r="G21" s="120">
        <v>3.5957176792164265E-2</v>
      </c>
      <c r="H21" s="121">
        <v>5.5868785238339311E-2</v>
      </c>
      <c r="I21" s="121">
        <v>4.8672566371681415E-2</v>
      </c>
      <c r="J21" s="121">
        <v>5.842911877394636E-2</v>
      </c>
    </row>
    <row r="22" spans="1:10" x14ac:dyDescent="0.25">
      <c r="A22" s="118" t="s">
        <v>92</v>
      </c>
      <c r="B22" s="119">
        <v>5123</v>
      </c>
      <c r="C22" s="119">
        <v>1907</v>
      </c>
      <c r="D22" s="119">
        <v>0</v>
      </c>
      <c r="E22" s="120">
        <v>4.312398461240604E-2</v>
      </c>
      <c r="F22" s="120">
        <v>2.4843344927762797E-2</v>
      </c>
      <c r="G22" s="120">
        <v>0</v>
      </c>
      <c r="H22" s="121">
        <v>6.9966583124477857E-2</v>
      </c>
      <c r="I22" s="121">
        <v>4.8378229796591531E-2</v>
      </c>
      <c r="J22" s="120" t="s">
        <v>188</v>
      </c>
    </row>
    <row r="23" spans="1:10" x14ac:dyDescent="0.25">
      <c r="A23" s="118" t="s">
        <v>93</v>
      </c>
      <c r="B23" s="119">
        <v>2378</v>
      </c>
      <c r="C23" s="119">
        <v>1274</v>
      </c>
      <c r="D23" s="119">
        <v>0</v>
      </c>
      <c r="E23" s="120">
        <v>2.0017340505231615E-2</v>
      </c>
      <c r="F23" s="120">
        <v>1.6596969815401048E-2</v>
      </c>
      <c r="G23" s="120">
        <v>0</v>
      </c>
      <c r="H23" s="121">
        <v>-5.8528428093645481E-3</v>
      </c>
      <c r="I23" s="121">
        <v>5.9019118869492931E-2</v>
      </c>
      <c r="J23" s="120" t="s">
        <v>188</v>
      </c>
    </row>
    <row r="24" spans="1:10" x14ac:dyDescent="0.25">
      <c r="A24" s="118" t="s">
        <v>94</v>
      </c>
      <c r="B24" s="119">
        <v>1701</v>
      </c>
      <c r="C24" s="119">
        <v>903</v>
      </c>
      <c r="D24" s="119">
        <v>0</v>
      </c>
      <c r="E24" s="120">
        <v>1.4318543397560545E-2</v>
      </c>
      <c r="F24" s="120">
        <v>1.1763786297729315E-2</v>
      </c>
      <c r="G24" s="120">
        <v>0</v>
      </c>
      <c r="H24" s="121">
        <v>-4.5989904655075714E-2</v>
      </c>
      <c r="I24" s="121">
        <v>0.24209078404401652</v>
      </c>
      <c r="J24" s="120" t="s">
        <v>188</v>
      </c>
    </row>
    <row r="25" spans="1:10" x14ac:dyDescent="0.25">
      <c r="A25" s="118" t="s">
        <v>189</v>
      </c>
      <c r="B25" s="119">
        <v>505</v>
      </c>
      <c r="C25" s="119">
        <v>100</v>
      </c>
      <c r="D25" s="119">
        <v>0</v>
      </c>
      <c r="E25" s="120">
        <v>4.2509490980411962E-3</v>
      </c>
      <c r="F25" s="120">
        <v>1.3027448834694701E-3</v>
      </c>
      <c r="G25" s="120">
        <v>0</v>
      </c>
      <c r="H25" s="121">
        <v>-1.5594541910331383E-2</v>
      </c>
      <c r="I25" s="121">
        <v>-3.8461538461538464E-2</v>
      </c>
      <c r="J25" s="120" t="s">
        <v>188</v>
      </c>
    </row>
    <row r="26" spans="1:10" x14ac:dyDescent="0.25">
      <c r="A26" s="118" t="s">
        <v>190</v>
      </c>
      <c r="B26" s="119">
        <v>1191</v>
      </c>
      <c r="C26" s="119">
        <v>740</v>
      </c>
      <c r="D26" s="119">
        <v>0</v>
      </c>
      <c r="E26" s="120">
        <v>1.0025505694588247E-2</v>
      </c>
      <c r="F26" s="120">
        <v>9.6403121376740786E-3</v>
      </c>
      <c r="G26" s="120">
        <v>0</v>
      </c>
      <c r="H26" s="121">
        <v>6.1497326203208559E-2</v>
      </c>
      <c r="I26" s="121">
        <v>8.8235294117647065E-2</v>
      </c>
      <c r="J26" s="120" t="s">
        <v>188</v>
      </c>
    </row>
    <row r="27" spans="1:10" x14ac:dyDescent="0.25">
      <c r="A27" s="118" t="s">
        <v>191</v>
      </c>
      <c r="B27" s="119">
        <v>10344</v>
      </c>
      <c r="C27" s="119">
        <v>10539</v>
      </c>
      <c r="D27" s="119">
        <v>30724</v>
      </c>
      <c r="E27" s="120">
        <v>8.707290588146166E-2</v>
      </c>
      <c r="F27" s="120">
        <v>0.13729628326884746</v>
      </c>
      <c r="G27" s="120">
        <v>0.33325740565986572</v>
      </c>
      <c r="H27" s="121">
        <v>-5.3846153846153844E-3</v>
      </c>
      <c r="I27" s="121">
        <v>0.17439268999331403</v>
      </c>
      <c r="J27" s="121">
        <v>2.979721803251215E-2</v>
      </c>
    </row>
    <row r="28" spans="1:10" x14ac:dyDescent="0.25">
      <c r="A28" s="118" t="s">
        <v>95</v>
      </c>
      <c r="B28" s="119">
        <v>4688</v>
      </c>
      <c r="C28" s="119">
        <v>1990</v>
      </c>
      <c r="D28" s="119">
        <v>4436</v>
      </c>
      <c r="E28" s="120">
        <v>3.9462275983400255E-2</v>
      </c>
      <c r="F28" s="120">
        <v>2.5924623181042456E-2</v>
      </c>
      <c r="G28" s="120">
        <v>4.8116451357478336E-2</v>
      </c>
      <c r="H28" s="121">
        <v>1.3183488221309703E-2</v>
      </c>
      <c r="I28" s="121">
        <v>0.12811791383219956</v>
      </c>
      <c r="J28" s="121">
        <v>0.19151222132688692</v>
      </c>
    </row>
    <row r="29" spans="1:10" x14ac:dyDescent="0.25">
      <c r="A29" s="118" t="s">
        <v>96</v>
      </c>
      <c r="B29" s="119">
        <v>10394</v>
      </c>
      <c r="C29" s="119">
        <v>7276</v>
      </c>
      <c r="D29" s="119">
        <v>5173</v>
      </c>
      <c r="E29" s="120">
        <v>8.7493791930772669E-2</v>
      </c>
      <c r="F29" s="120">
        <v>9.4787717721238646E-2</v>
      </c>
      <c r="G29" s="120">
        <v>5.6110550692568852E-2</v>
      </c>
      <c r="H29" s="121">
        <v>-4.3107577354152696E-3</v>
      </c>
      <c r="I29" s="121">
        <v>0.1226662552075297</v>
      </c>
      <c r="J29" s="121">
        <v>4.865193594161768E-2</v>
      </c>
    </row>
    <row r="30" spans="1:10" x14ac:dyDescent="0.25">
      <c r="A30" s="118" t="s">
        <v>97</v>
      </c>
      <c r="B30" s="119">
        <v>438</v>
      </c>
      <c r="C30" s="119">
        <v>67</v>
      </c>
      <c r="D30" s="119">
        <v>0</v>
      </c>
      <c r="E30" s="120">
        <v>3.6869617919644436E-3</v>
      </c>
      <c r="F30" s="120">
        <v>8.7283907192454502E-4</v>
      </c>
      <c r="G30" s="120">
        <v>0</v>
      </c>
      <c r="H30" s="121">
        <v>0</v>
      </c>
      <c r="I30" s="121">
        <v>-8.2191780821917804E-2</v>
      </c>
      <c r="J30" s="120" t="s">
        <v>188</v>
      </c>
    </row>
    <row r="31" spans="1:10" x14ac:dyDescent="0.25">
      <c r="A31" s="118" t="s">
        <v>98</v>
      </c>
      <c r="B31" s="119">
        <v>1923</v>
      </c>
      <c r="C31" s="119">
        <v>2022</v>
      </c>
      <c r="D31" s="119">
        <v>1305</v>
      </c>
      <c r="E31" s="120">
        <v>1.6187277456501427E-2</v>
      </c>
      <c r="F31" s="120">
        <v>2.6341501543752689E-2</v>
      </c>
      <c r="G31" s="120">
        <v>1.4155087696462855E-2</v>
      </c>
      <c r="H31" s="121">
        <v>0.12062937062937062</v>
      </c>
      <c r="I31" s="121">
        <v>1.2012012012012012E-2</v>
      </c>
      <c r="J31" s="121">
        <v>2.304147465437788E-3</v>
      </c>
    </row>
    <row r="32" spans="1:10" x14ac:dyDescent="0.25">
      <c r="A32" s="118" t="s">
        <v>99</v>
      </c>
      <c r="B32" s="119">
        <v>5663</v>
      </c>
      <c r="C32" s="119">
        <v>3494</v>
      </c>
      <c r="D32" s="119">
        <v>6392</v>
      </c>
      <c r="E32" s="120">
        <v>4.7669553944964943E-2</v>
      </c>
      <c r="F32" s="120">
        <v>4.5517906228423291E-2</v>
      </c>
      <c r="G32" s="120">
        <v>6.933281268642956E-2</v>
      </c>
      <c r="H32" s="121">
        <v>6.5675573955589012E-2</v>
      </c>
      <c r="I32" s="121">
        <v>0.10012594458438287</v>
      </c>
      <c r="J32" s="121">
        <v>-1.0066594393681277E-2</v>
      </c>
    </row>
    <row r="33" spans="1:10" x14ac:dyDescent="0.25">
      <c r="A33" s="118" t="s">
        <v>100</v>
      </c>
      <c r="B33" s="119">
        <v>5159</v>
      </c>
      <c r="C33" s="119">
        <v>3692</v>
      </c>
      <c r="D33" s="119">
        <v>4330</v>
      </c>
      <c r="E33" s="120">
        <v>4.3427022567909965E-2</v>
      </c>
      <c r="F33" s="120">
        <v>4.8097341097692842E-2</v>
      </c>
      <c r="G33" s="120">
        <v>4.6966689444968707E-2</v>
      </c>
      <c r="H33" s="121">
        <v>8.5648148148148154E-2</v>
      </c>
      <c r="I33" s="121">
        <v>3.9121868843231072E-2</v>
      </c>
      <c r="J33" s="121">
        <v>-5.3965479571771904E-2</v>
      </c>
    </row>
    <row r="34" spans="1:10" x14ac:dyDescent="0.25">
      <c r="A34" s="118" t="s">
        <v>101</v>
      </c>
      <c r="B34" s="119">
        <v>5222</v>
      </c>
      <c r="C34" s="119">
        <v>4439</v>
      </c>
      <c r="D34" s="119">
        <v>4495</v>
      </c>
      <c r="E34" s="120">
        <v>4.3957338990041839E-2</v>
      </c>
      <c r="F34" s="120">
        <v>5.7828845377209781E-2</v>
      </c>
      <c r="G34" s="120">
        <v>4.8756413176705392E-2</v>
      </c>
      <c r="H34" s="121">
        <v>4.314822213343987E-2</v>
      </c>
      <c r="I34" s="121">
        <v>2.0694412508622671E-2</v>
      </c>
      <c r="J34" s="121">
        <v>0.16722929109322254</v>
      </c>
    </row>
    <row r="35" spans="1:10" x14ac:dyDescent="0.25">
      <c r="A35" s="118" t="s">
        <v>102</v>
      </c>
      <c r="B35" s="119">
        <v>3159</v>
      </c>
      <c r="C35" s="119">
        <v>2903</v>
      </c>
      <c r="D35" s="119">
        <v>333</v>
      </c>
      <c r="E35" s="120">
        <v>2.6591580595469583E-2</v>
      </c>
      <c r="F35" s="120">
        <v>3.7818683967118717E-2</v>
      </c>
      <c r="G35" s="120">
        <v>3.6119878949594873E-3</v>
      </c>
      <c r="H35" s="121">
        <v>2.2330097087378639E-2</v>
      </c>
      <c r="I35" s="121">
        <v>8.1997763697353704E-2</v>
      </c>
      <c r="J35" s="121">
        <v>-3.7572254335260118E-2</v>
      </c>
    </row>
    <row r="36" spans="1:10" x14ac:dyDescent="0.25">
      <c r="A36" s="118" t="s">
        <v>103</v>
      </c>
      <c r="B36" s="119">
        <v>908</v>
      </c>
      <c r="C36" s="119">
        <v>681</v>
      </c>
      <c r="D36" s="119">
        <v>282</v>
      </c>
      <c r="E36" s="120">
        <v>7.6432906554879335E-3</v>
      </c>
      <c r="F36" s="120">
        <v>8.871692656427092E-3</v>
      </c>
      <c r="G36" s="120">
        <v>3.0588005596954215E-3</v>
      </c>
      <c r="H36" s="121">
        <v>0.11138310893512852</v>
      </c>
      <c r="I36" s="121">
        <v>-6.0689655172413794E-2</v>
      </c>
      <c r="J36" s="121">
        <v>7.6335877862595422E-2</v>
      </c>
    </row>
    <row r="37" spans="1:10" x14ac:dyDescent="0.25">
      <c r="A37" s="118" t="s">
        <v>104</v>
      </c>
      <c r="B37" s="119">
        <v>536</v>
      </c>
      <c r="C37" s="119">
        <v>0</v>
      </c>
      <c r="D37" s="119">
        <v>0</v>
      </c>
      <c r="E37" s="120">
        <v>4.5118984486140221E-3</v>
      </c>
      <c r="F37" s="120">
        <v>0</v>
      </c>
      <c r="G37" s="120">
        <v>0</v>
      </c>
      <c r="H37" s="121">
        <v>6.7729083665338641E-2</v>
      </c>
      <c r="I37" s="120" t="s">
        <v>188</v>
      </c>
      <c r="J37" s="120" t="s">
        <v>188</v>
      </c>
    </row>
    <row r="38" spans="1:10" x14ac:dyDescent="0.25">
      <c r="A38" s="118" t="s">
        <v>105</v>
      </c>
      <c r="B38" s="119">
        <v>1629</v>
      </c>
      <c r="C38" s="119">
        <v>161</v>
      </c>
      <c r="D38" s="119">
        <v>0</v>
      </c>
      <c r="E38" s="120">
        <v>1.3712467486552691E-2</v>
      </c>
      <c r="F38" s="120">
        <v>2.0974192623858471E-3</v>
      </c>
      <c r="G38" s="120">
        <v>0</v>
      </c>
      <c r="H38" s="121">
        <v>0.1536827195467422</v>
      </c>
      <c r="I38" s="121">
        <v>-0.59240506329113929</v>
      </c>
      <c r="J38" s="120" t="s">
        <v>188</v>
      </c>
    </row>
    <row r="39" spans="1:10" x14ac:dyDescent="0.25">
      <c r="A39" s="118" t="s">
        <v>106</v>
      </c>
      <c r="B39" s="119">
        <v>7413</v>
      </c>
      <c r="C39" s="119">
        <v>4670</v>
      </c>
      <c r="D39" s="119">
        <v>3830</v>
      </c>
      <c r="E39" s="120">
        <v>6.2400565670850276E-2</v>
      </c>
      <c r="F39" s="120">
        <v>6.0838186058024254E-2</v>
      </c>
      <c r="G39" s="120">
        <v>4.1543284197281788E-2</v>
      </c>
      <c r="H39" s="121">
        <v>5.1936994465730101E-2</v>
      </c>
      <c r="I39" s="121">
        <v>2.9768467475192944E-2</v>
      </c>
      <c r="J39" s="121">
        <v>8.3144796380090494E-2</v>
      </c>
    </row>
    <row r="40" spans="1:10" x14ac:dyDescent="0.25">
      <c r="A40" s="122" t="s">
        <v>107</v>
      </c>
      <c r="B40" s="123">
        <v>118797</v>
      </c>
      <c r="C40" s="123">
        <v>76761</v>
      </c>
      <c r="D40" s="123">
        <v>92193</v>
      </c>
      <c r="E40" s="124">
        <v>1</v>
      </c>
      <c r="F40" s="124">
        <v>1</v>
      </c>
      <c r="G40" s="124">
        <v>1</v>
      </c>
      <c r="H40" s="125">
        <v>3.771870823469807E-2</v>
      </c>
      <c r="I40" s="125">
        <v>7.0272305182582512E-2</v>
      </c>
      <c r="J40" s="125">
        <v>5.127941981390257E-2</v>
      </c>
    </row>
    <row r="41" spans="1:10" ht="17.25" customHeight="1" x14ac:dyDescent="0.25"/>
    <row r="42" spans="1:10" x14ac:dyDescent="0.25">
      <c r="A42" s="48" t="s">
        <v>34</v>
      </c>
    </row>
    <row r="58" spans="9:9" x14ac:dyDescent="0.25">
      <c r="I58" s="1">
        <f ca="1">44:75</f>
        <v>0</v>
      </c>
    </row>
  </sheetData>
  <mergeCells count="5">
    <mergeCell ref="E8:G8"/>
    <mergeCell ref="H8:J8"/>
    <mergeCell ref="B8:B9"/>
    <mergeCell ref="C8:C9"/>
    <mergeCell ref="D8:D9"/>
  </mergeCells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DB7A8-CEDD-4C68-9FA8-D65A08298761}">
  <dimension ref="A1:E39"/>
  <sheetViews>
    <sheetView workbookViewId="0">
      <selection activeCell="F14" sqref="F14"/>
    </sheetView>
  </sheetViews>
  <sheetFormatPr baseColWidth="10" defaultRowHeight="15" x14ac:dyDescent="0.25"/>
  <cols>
    <col min="1" max="1" width="23.5703125" style="1" customWidth="1"/>
    <col min="2" max="2" width="17.28515625" style="1" customWidth="1"/>
    <col min="3" max="3" width="17.5703125" style="1" customWidth="1"/>
    <col min="4" max="4" width="18" style="1" customWidth="1"/>
    <col min="5" max="5" width="13.5703125" style="1" customWidth="1"/>
    <col min="6" max="16384" width="11.42578125" style="1"/>
  </cols>
  <sheetData>
    <row r="1" spans="1:5" x14ac:dyDescent="0.25">
      <c r="A1" s="2" t="s">
        <v>28</v>
      </c>
    </row>
    <row r="3" spans="1:5" ht="18.75" x14ac:dyDescent="0.3">
      <c r="A3" s="32" t="s">
        <v>254</v>
      </c>
    </row>
    <row r="5" spans="1:5" x14ac:dyDescent="0.25">
      <c r="A5" s="33" t="str">
        <f>Índex!A34</f>
        <v>TRGSS5</v>
      </c>
      <c r="D5" s="33" t="s">
        <v>202</v>
      </c>
      <c r="E5" s="144"/>
    </row>
    <row r="6" spans="1:5" ht="16.5" thickBot="1" x14ac:dyDescent="0.3">
      <c r="A6" s="150" t="s">
        <v>249</v>
      </c>
      <c r="B6" s="35"/>
      <c r="C6" s="35"/>
      <c r="D6" s="35"/>
      <c r="E6" s="144"/>
    </row>
    <row r="7" spans="1:5" ht="45" x14ac:dyDescent="0.25">
      <c r="A7" s="53"/>
      <c r="B7" s="149" t="s">
        <v>250</v>
      </c>
      <c r="C7" s="149" t="s">
        <v>251</v>
      </c>
      <c r="D7" s="149" t="s">
        <v>252</v>
      </c>
      <c r="E7" s="144"/>
    </row>
    <row r="8" spans="1:5" x14ac:dyDescent="0.25">
      <c r="A8" s="1" t="s">
        <v>77</v>
      </c>
      <c r="B8" s="134">
        <v>5285</v>
      </c>
      <c r="C8" s="134">
        <v>6490</v>
      </c>
      <c r="D8" s="134">
        <f>B8-C8</f>
        <v>-1205</v>
      </c>
    </row>
    <row r="9" spans="1:5" x14ac:dyDescent="0.25">
      <c r="A9" s="1" t="s">
        <v>78</v>
      </c>
      <c r="B9" s="134">
        <v>2784</v>
      </c>
      <c r="C9" s="134">
        <v>600</v>
      </c>
      <c r="D9" s="134">
        <f t="shared" ref="D9:D37" si="0">B9-C9</f>
        <v>2184</v>
      </c>
    </row>
    <row r="10" spans="1:5" x14ac:dyDescent="0.25">
      <c r="A10" s="1" t="s">
        <v>79</v>
      </c>
      <c r="B10" s="134">
        <v>24127</v>
      </c>
      <c r="C10" s="134">
        <v>11867</v>
      </c>
      <c r="D10" s="134">
        <f t="shared" si="0"/>
        <v>12260</v>
      </c>
    </row>
    <row r="11" spans="1:5" x14ac:dyDescent="0.25">
      <c r="A11" s="1" t="s">
        <v>80</v>
      </c>
      <c r="B11" s="134">
        <v>818</v>
      </c>
      <c r="C11" s="134">
        <v>995</v>
      </c>
      <c r="D11" s="134">
        <f t="shared" si="0"/>
        <v>-177</v>
      </c>
    </row>
    <row r="12" spans="1:5" x14ac:dyDescent="0.25">
      <c r="A12" s="1" t="s">
        <v>81</v>
      </c>
      <c r="B12" s="134">
        <v>3496</v>
      </c>
      <c r="C12" s="134">
        <v>2223</v>
      </c>
      <c r="D12" s="134">
        <f t="shared" si="0"/>
        <v>1273</v>
      </c>
    </row>
    <row r="13" spans="1:5" x14ac:dyDescent="0.25">
      <c r="A13" s="1" t="s">
        <v>82</v>
      </c>
      <c r="B13" s="134">
        <v>1822</v>
      </c>
      <c r="C13" s="134">
        <v>470</v>
      </c>
      <c r="D13" s="134">
        <f t="shared" si="0"/>
        <v>1352</v>
      </c>
    </row>
    <row r="14" spans="1:5" x14ac:dyDescent="0.25">
      <c r="A14" s="1" t="s">
        <v>83</v>
      </c>
      <c r="B14" s="134">
        <v>5777</v>
      </c>
      <c r="C14" s="134">
        <v>1296</v>
      </c>
      <c r="D14" s="134">
        <f t="shared" si="0"/>
        <v>4481</v>
      </c>
    </row>
    <row r="15" spans="1:5" x14ac:dyDescent="0.25">
      <c r="A15" s="1" t="s">
        <v>84</v>
      </c>
      <c r="B15" s="134">
        <v>33772</v>
      </c>
      <c r="C15" s="134">
        <v>41089</v>
      </c>
      <c r="D15" s="134">
        <f t="shared" si="0"/>
        <v>-7317</v>
      </c>
    </row>
    <row r="16" spans="1:5" x14ac:dyDescent="0.25">
      <c r="A16" s="1" t="s">
        <v>85</v>
      </c>
      <c r="B16" s="134">
        <v>1682</v>
      </c>
      <c r="C16" s="134">
        <v>1931</v>
      </c>
      <c r="D16" s="134">
        <f t="shared" si="0"/>
        <v>-249</v>
      </c>
    </row>
    <row r="17" spans="1:4" x14ac:dyDescent="0.25">
      <c r="A17" s="1" t="s">
        <v>86</v>
      </c>
      <c r="B17" s="134">
        <v>25348</v>
      </c>
      <c r="C17" s="134">
        <v>51607</v>
      </c>
      <c r="D17" s="134">
        <f t="shared" si="0"/>
        <v>-26259</v>
      </c>
    </row>
    <row r="18" spans="1:4" x14ac:dyDescent="0.25">
      <c r="A18" s="1" t="s">
        <v>87</v>
      </c>
      <c r="B18" s="134">
        <v>8822</v>
      </c>
      <c r="C18" s="134">
        <v>4743</v>
      </c>
      <c r="D18" s="134">
        <f t="shared" si="0"/>
        <v>4079</v>
      </c>
    </row>
    <row r="19" spans="1:4" x14ac:dyDescent="0.25">
      <c r="A19" s="1" t="s">
        <v>88</v>
      </c>
      <c r="B19" s="134">
        <v>16338</v>
      </c>
      <c r="C19" s="134">
        <v>18886</v>
      </c>
      <c r="D19" s="134">
        <f t="shared" si="0"/>
        <v>-2548</v>
      </c>
    </row>
    <row r="20" spans="1:4" x14ac:dyDescent="0.25">
      <c r="A20" s="1" t="s">
        <v>89</v>
      </c>
      <c r="B20" s="134">
        <v>17291</v>
      </c>
      <c r="C20" s="134">
        <v>12755</v>
      </c>
      <c r="D20" s="134">
        <f t="shared" si="0"/>
        <v>4536</v>
      </c>
    </row>
    <row r="21" spans="1:4" x14ac:dyDescent="0.25">
      <c r="A21" s="1" t="s">
        <v>90</v>
      </c>
      <c r="B21" s="134">
        <v>1210</v>
      </c>
      <c r="C21" s="134">
        <v>605</v>
      </c>
      <c r="D21" s="134">
        <f t="shared" si="0"/>
        <v>605</v>
      </c>
    </row>
    <row r="22" spans="1:4" x14ac:dyDescent="0.25">
      <c r="A22" s="1" t="s">
        <v>91</v>
      </c>
      <c r="B22" s="134">
        <v>10687</v>
      </c>
      <c r="C22" s="134">
        <v>9805</v>
      </c>
      <c r="D22" s="134">
        <f t="shared" si="0"/>
        <v>882</v>
      </c>
    </row>
    <row r="23" spans="1:4" x14ac:dyDescent="0.25">
      <c r="A23" s="1" t="s">
        <v>92</v>
      </c>
      <c r="B23" s="134">
        <v>10463</v>
      </c>
      <c r="C23" s="134">
        <v>7030</v>
      </c>
      <c r="D23" s="134">
        <f t="shared" si="0"/>
        <v>3433</v>
      </c>
    </row>
    <row r="24" spans="1:4" x14ac:dyDescent="0.25">
      <c r="A24" s="1" t="s">
        <v>93</v>
      </c>
      <c r="B24" s="134">
        <v>9294</v>
      </c>
      <c r="C24" s="134">
        <v>3652</v>
      </c>
      <c r="D24" s="134">
        <f t="shared" si="0"/>
        <v>5642</v>
      </c>
    </row>
    <row r="25" spans="1:4" x14ac:dyDescent="0.25">
      <c r="A25" s="1" t="s">
        <v>94</v>
      </c>
      <c r="B25" s="134">
        <v>4534</v>
      </c>
      <c r="C25" s="134">
        <v>2604</v>
      </c>
      <c r="D25" s="134">
        <f t="shared" si="0"/>
        <v>1930</v>
      </c>
    </row>
    <row r="26" spans="1:4" x14ac:dyDescent="0.25">
      <c r="A26" s="1" t="s">
        <v>95</v>
      </c>
      <c r="B26" s="134">
        <v>10837</v>
      </c>
      <c r="C26" s="134">
        <v>11114</v>
      </c>
      <c r="D26" s="134">
        <f t="shared" si="0"/>
        <v>-277</v>
      </c>
    </row>
    <row r="27" spans="1:4" x14ac:dyDescent="0.25">
      <c r="A27" s="1" t="s">
        <v>96</v>
      </c>
      <c r="B27" s="134">
        <v>32091</v>
      </c>
      <c r="C27" s="134">
        <v>22843</v>
      </c>
      <c r="D27" s="134">
        <f t="shared" si="0"/>
        <v>9248</v>
      </c>
    </row>
    <row r="28" spans="1:4" x14ac:dyDescent="0.25">
      <c r="A28" s="1" t="s">
        <v>97</v>
      </c>
      <c r="B28" s="134">
        <v>1733</v>
      </c>
      <c r="C28" s="134">
        <v>505</v>
      </c>
      <c r="D28" s="134">
        <f t="shared" si="0"/>
        <v>1228</v>
      </c>
    </row>
    <row r="29" spans="1:4" x14ac:dyDescent="0.25">
      <c r="A29" s="1" t="s">
        <v>98</v>
      </c>
      <c r="B29" s="134">
        <v>3473</v>
      </c>
      <c r="C29" s="134">
        <v>5250</v>
      </c>
      <c r="D29" s="134">
        <f t="shared" si="0"/>
        <v>-1777</v>
      </c>
    </row>
    <row r="30" spans="1:4" x14ac:dyDescent="0.25">
      <c r="A30" s="1" t="s">
        <v>99</v>
      </c>
      <c r="B30" s="134">
        <v>17942</v>
      </c>
      <c r="C30" s="134">
        <v>15549</v>
      </c>
      <c r="D30" s="134">
        <f t="shared" si="0"/>
        <v>2393</v>
      </c>
    </row>
    <row r="31" spans="1:4" x14ac:dyDescent="0.25">
      <c r="A31" s="1" t="s">
        <v>100</v>
      </c>
      <c r="B31" s="134">
        <v>13738</v>
      </c>
      <c r="C31" s="134">
        <v>13181</v>
      </c>
      <c r="D31" s="134">
        <f t="shared" si="0"/>
        <v>557</v>
      </c>
    </row>
    <row r="32" spans="1:4" x14ac:dyDescent="0.25">
      <c r="A32" s="1" t="s">
        <v>101</v>
      </c>
      <c r="B32" s="134">
        <v>7122</v>
      </c>
      <c r="C32" s="134">
        <v>14156</v>
      </c>
      <c r="D32" s="134">
        <f t="shared" si="0"/>
        <v>-7034</v>
      </c>
    </row>
    <row r="33" spans="1:4" x14ac:dyDescent="0.25">
      <c r="A33" s="1" t="s">
        <v>102</v>
      </c>
      <c r="B33" s="134">
        <v>10729</v>
      </c>
      <c r="C33" s="134">
        <v>6395</v>
      </c>
      <c r="D33" s="134">
        <f t="shared" si="0"/>
        <v>4334</v>
      </c>
    </row>
    <row r="34" spans="1:4" x14ac:dyDescent="0.25">
      <c r="A34" s="1" t="s">
        <v>103</v>
      </c>
      <c r="B34" s="134">
        <v>3427</v>
      </c>
      <c r="C34" s="134">
        <v>1871</v>
      </c>
      <c r="D34" s="134">
        <f t="shared" si="0"/>
        <v>1556</v>
      </c>
    </row>
    <row r="35" spans="1:4" x14ac:dyDescent="0.25">
      <c r="A35" s="1" t="s">
        <v>104</v>
      </c>
      <c r="B35" s="134">
        <v>2531</v>
      </c>
      <c r="C35" s="134">
        <v>536</v>
      </c>
      <c r="D35" s="134">
        <f t="shared" si="0"/>
        <v>1995</v>
      </c>
    </row>
    <row r="36" spans="1:4" x14ac:dyDescent="0.25">
      <c r="A36" s="1" t="s">
        <v>105</v>
      </c>
      <c r="B36" s="134">
        <v>5895</v>
      </c>
      <c r="C36" s="134">
        <v>1790</v>
      </c>
      <c r="D36" s="134">
        <f t="shared" si="0"/>
        <v>4105</v>
      </c>
    </row>
    <row r="37" spans="1:4" ht="15.75" thickBot="1" x14ac:dyDescent="0.3">
      <c r="A37" s="126" t="s">
        <v>106</v>
      </c>
      <c r="B37" s="146">
        <v>26354</v>
      </c>
      <c r="C37" s="146">
        <v>15913</v>
      </c>
      <c r="D37" s="146">
        <f t="shared" si="0"/>
        <v>10441</v>
      </c>
    </row>
    <row r="38" spans="1:4" ht="15.75" thickBot="1" x14ac:dyDescent="0.3">
      <c r="A38" s="145" t="s">
        <v>29</v>
      </c>
      <c r="B38" s="147">
        <v>319422</v>
      </c>
      <c r="C38" s="148">
        <f>SUM(C8:C37)</f>
        <v>287751</v>
      </c>
      <c r="D38" s="147">
        <f>B38-C38</f>
        <v>31671</v>
      </c>
    </row>
    <row r="39" spans="1:4" x14ac:dyDescent="0.25">
      <c r="A39" s="142" t="s">
        <v>253</v>
      </c>
    </row>
  </sheetData>
  <conditionalFormatting sqref="D8:D38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{E3F30C96-86D9-4C2A-8B2A-58BB5EDF0851}</x14:id>
        </ext>
      </extLst>
    </cfRule>
  </conditionalFormatting>
  <hyperlinks>
    <hyperlink ref="A1" location="Índex!A1" display="TORNAR A L'ÍNDEX" xr:uid="{05AD31A4-7909-4CED-AFD7-82203C7E2CE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F30C96-86D9-4C2A-8B2A-58BB5EDF08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D8:D38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44"/>
  <sheetViews>
    <sheetView workbookViewId="0">
      <selection activeCell="M16" sqref="M16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230</v>
      </c>
    </row>
    <row r="5" spans="1:9" x14ac:dyDescent="0.25">
      <c r="A5" s="33" t="s">
        <v>22</v>
      </c>
      <c r="C5" s="33" t="str">
        <f>Índex!A7</f>
        <v>1r trimestre 2022</v>
      </c>
    </row>
    <row r="6" spans="1:9" ht="15.75" thickBot="1" x14ac:dyDescent="0.3">
      <c r="A6" s="34" t="s">
        <v>37</v>
      </c>
      <c r="B6" s="35"/>
      <c r="C6" s="35"/>
      <c r="D6" s="35"/>
      <c r="E6" s="35"/>
      <c r="F6" s="35"/>
      <c r="G6" s="35"/>
      <c r="H6" s="35"/>
      <c r="I6" s="35"/>
    </row>
    <row r="29" spans="1:6" x14ac:dyDescent="0.25">
      <c r="A29" s="48" t="s">
        <v>34</v>
      </c>
    </row>
    <row r="30" spans="1:6" x14ac:dyDescent="0.25">
      <c r="A30" s="48"/>
    </row>
    <row r="31" spans="1:6" ht="30" x14ac:dyDescent="0.25">
      <c r="B31" s="96" t="s">
        <v>38</v>
      </c>
      <c r="C31" s="101" t="s">
        <v>203</v>
      </c>
      <c r="D31" s="101" t="s">
        <v>211</v>
      </c>
      <c r="E31" s="101" t="s">
        <v>204</v>
      </c>
      <c r="F31" s="101" t="s">
        <v>205</v>
      </c>
    </row>
    <row r="32" spans="1:6" x14ac:dyDescent="0.25">
      <c r="A32" s="97" t="s">
        <v>29</v>
      </c>
      <c r="B32" s="102">
        <f>B39</f>
        <v>50759</v>
      </c>
      <c r="C32" s="51">
        <f>($B39-C39)/C39</f>
        <v>7.3828566892253956E-3</v>
      </c>
      <c r="D32" s="51">
        <f t="shared" ref="D32:F32" si="0">($B39-D39)/D39</f>
        <v>1.7703905686101532E-2</v>
      </c>
      <c r="E32" s="51">
        <f t="shared" si="0"/>
        <v>5.5070224440878744E-3</v>
      </c>
      <c r="F32" s="51">
        <f t="shared" si="0"/>
        <v>-8.6986239769763468E-2</v>
      </c>
    </row>
    <row r="33" spans="1:6" x14ac:dyDescent="0.25">
      <c r="A33" s="97" t="s">
        <v>30</v>
      </c>
      <c r="B33" s="102">
        <f t="shared" ref="B33:B35" si="1">B40</f>
        <v>227107</v>
      </c>
      <c r="C33" s="51">
        <f t="shared" ref="C33:F33" si="2">($B40-C40)/C40</f>
        <v>9.5439189189189186E-3</v>
      </c>
      <c r="D33" s="51">
        <f t="shared" si="2"/>
        <v>2.6657926856832874E-2</v>
      </c>
      <c r="E33" s="51">
        <f t="shared" si="2"/>
        <v>1.9582931154459134E-2</v>
      </c>
      <c r="F33" s="51">
        <f t="shared" si="2"/>
        <v>-1.5412161517718567E-2</v>
      </c>
    </row>
    <row r="34" spans="1:6" x14ac:dyDescent="0.25">
      <c r="A34" s="97" t="s">
        <v>31</v>
      </c>
      <c r="B34" s="102">
        <f t="shared" si="1"/>
        <v>340933</v>
      </c>
      <c r="C34" s="51">
        <f t="shared" ref="C34:F34" si="3">($B41-C41)/C41</f>
        <v>9.5018417405929104E-3</v>
      </c>
      <c r="D34" s="51">
        <f t="shared" si="3"/>
        <v>2.7036552816922622E-2</v>
      </c>
      <c r="E34" s="51">
        <f t="shared" si="3"/>
        <v>1.9146379376315286E-2</v>
      </c>
      <c r="F34" s="51">
        <f t="shared" si="3"/>
        <v>-8.3101822592400357E-2</v>
      </c>
    </row>
    <row r="35" spans="1:6" x14ac:dyDescent="0.25">
      <c r="A35" s="97" t="s">
        <v>32</v>
      </c>
      <c r="B35" s="102">
        <f t="shared" si="1"/>
        <v>556043</v>
      </c>
      <c r="C35" s="51">
        <f>($B42-C42)/C42</f>
        <v>8.6819759204871776E-3</v>
      </c>
      <c r="D35" s="51">
        <f>($B42-D42)/D42</f>
        <v>2.460331938432736E-2</v>
      </c>
      <c r="E35" s="51">
        <f t="shared" ref="E35" si="4">($B42-E42)/E42</f>
        <v>9.9956406437316098E-3</v>
      </c>
      <c r="F35" s="51">
        <f>($B42-F42)/F42</f>
        <v>-6.6719369446486543E-2</v>
      </c>
    </row>
    <row r="38" spans="1:6" x14ac:dyDescent="0.25">
      <c r="B38" s="101">
        <v>2022</v>
      </c>
      <c r="C38" s="101">
        <v>2021</v>
      </c>
      <c r="D38" s="101">
        <v>2020</v>
      </c>
      <c r="E38" s="101">
        <v>2019</v>
      </c>
      <c r="F38" s="101">
        <v>2008</v>
      </c>
    </row>
    <row r="39" spans="1:6" x14ac:dyDescent="0.25">
      <c r="A39" s="97" t="s">
        <v>29</v>
      </c>
      <c r="B39" s="102">
        <v>50759</v>
      </c>
      <c r="C39" s="102">
        <v>50387</v>
      </c>
      <c r="D39" s="102">
        <v>49876</v>
      </c>
      <c r="E39" s="102">
        <v>50481</v>
      </c>
      <c r="F39" s="102">
        <v>55595</v>
      </c>
    </row>
    <row r="40" spans="1:6" x14ac:dyDescent="0.25">
      <c r="A40" s="97" t="s">
        <v>30</v>
      </c>
      <c r="B40" s="102">
        <v>227107</v>
      </c>
      <c r="C40" s="102">
        <v>224960</v>
      </c>
      <c r="D40" s="102">
        <v>221210</v>
      </c>
      <c r="E40" s="102">
        <v>222745</v>
      </c>
      <c r="F40" s="102">
        <v>230662</v>
      </c>
    </row>
    <row r="41" spans="1:6" x14ac:dyDescent="0.25">
      <c r="A41" s="97" t="s">
        <v>31</v>
      </c>
      <c r="B41" s="102">
        <v>340933</v>
      </c>
      <c r="C41" s="102">
        <v>337724</v>
      </c>
      <c r="D41" s="102">
        <v>331958</v>
      </c>
      <c r="E41" s="102">
        <v>334528</v>
      </c>
      <c r="F41" s="102">
        <v>371833</v>
      </c>
    </row>
    <row r="42" spans="1:6" x14ac:dyDescent="0.25">
      <c r="A42" s="97" t="s">
        <v>32</v>
      </c>
      <c r="B42" s="102">
        <v>556043</v>
      </c>
      <c r="C42" s="102">
        <v>551257</v>
      </c>
      <c r="D42" s="102">
        <v>542691</v>
      </c>
      <c r="E42" s="102">
        <v>550540</v>
      </c>
      <c r="F42" s="102">
        <v>595794</v>
      </c>
    </row>
    <row r="44" spans="1:6" x14ac:dyDescent="0.25">
      <c r="B44" s="105">
        <f>B39-C39</f>
        <v>372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2"/>
  <sheetViews>
    <sheetView workbookViewId="0">
      <selection activeCell="L18" sqref="L18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199</v>
      </c>
    </row>
    <row r="4" spans="1:9" x14ac:dyDescent="0.25">
      <c r="A4" s="143" t="s">
        <v>28</v>
      </c>
    </row>
    <row r="5" spans="1:9" x14ac:dyDescent="0.25">
      <c r="A5" s="33" t="s">
        <v>227</v>
      </c>
      <c r="C5" s="33" t="str">
        <f>Índex!A7</f>
        <v>1r trimestre 2022</v>
      </c>
    </row>
    <row r="6" spans="1:9" x14ac:dyDescent="0.25">
      <c r="A6" s="33"/>
      <c r="C6" s="33"/>
    </row>
    <row r="7" spans="1:9" ht="18" customHeight="1" thickBot="1" x14ac:dyDescent="0.3">
      <c r="A7" s="95" t="s">
        <v>198</v>
      </c>
      <c r="B7" s="35"/>
      <c r="C7" s="35"/>
      <c r="D7" s="35"/>
      <c r="E7" s="35"/>
      <c r="F7" s="35"/>
      <c r="G7" s="35"/>
      <c r="H7" s="35"/>
      <c r="I7" s="35"/>
    </row>
    <row r="30" spans="1:5" x14ac:dyDescent="0.25">
      <c r="A30" s="48" t="s">
        <v>34</v>
      </c>
    </row>
    <row r="31" spans="1:5" x14ac:dyDescent="0.25">
      <c r="A31" s="48"/>
    </row>
    <row r="32" spans="1:5" ht="30" x14ac:dyDescent="0.25">
      <c r="B32" s="96" t="s">
        <v>33</v>
      </c>
      <c r="C32" s="101" t="s">
        <v>197</v>
      </c>
      <c r="D32" s="96" t="s">
        <v>36</v>
      </c>
      <c r="E32" s="96" t="s">
        <v>38</v>
      </c>
    </row>
    <row r="33" spans="1:5" x14ac:dyDescent="0.25">
      <c r="A33" s="97" t="s">
        <v>29</v>
      </c>
      <c r="B33" s="51">
        <v>2.4451898303436876E-2</v>
      </c>
      <c r="C33" s="51">
        <v>3.7178179292467313E-2</v>
      </c>
      <c r="D33" s="98">
        <v>4.1650291809143231E-2</v>
      </c>
      <c r="E33" s="51">
        <v>1.293944340486523E-2</v>
      </c>
    </row>
    <row r="34" spans="1:5" x14ac:dyDescent="0.25">
      <c r="A34" s="97" t="s">
        <v>30</v>
      </c>
      <c r="B34" s="51">
        <v>2.2020581023850211E-2</v>
      </c>
      <c r="C34" s="51">
        <v>4.1016257826970569E-2</v>
      </c>
      <c r="D34" s="99">
        <v>4.4476283026173728E-2</v>
      </c>
      <c r="E34" s="51">
        <v>1.8387508820823396E-2</v>
      </c>
    </row>
    <row r="35" spans="1:5" x14ac:dyDescent="0.25">
      <c r="A35" s="97" t="s">
        <v>31</v>
      </c>
      <c r="B35" s="51">
        <v>2.3170300373047174E-2</v>
      </c>
      <c r="C35" s="51">
        <v>4.0271799099725843E-2</v>
      </c>
      <c r="D35" s="99">
        <v>4.4188899562409054E-2</v>
      </c>
      <c r="E35" s="51">
        <v>1.8097620536644928E-2</v>
      </c>
    </row>
    <row r="36" spans="1:5" x14ac:dyDescent="0.25">
      <c r="A36" s="97" t="s">
        <v>32</v>
      </c>
      <c r="B36" s="100">
        <v>2.4365396758577143E-2</v>
      </c>
      <c r="C36" s="100">
        <v>4.242153073371302E-2</v>
      </c>
      <c r="D36" s="99">
        <v>4.7442881340520021E-2</v>
      </c>
      <c r="E36" s="51">
        <v>1.7577285411399551E-2</v>
      </c>
    </row>
    <row r="58" spans="1:5" x14ac:dyDescent="0.25">
      <c r="A58" s="48" t="s">
        <v>34</v>
      </c>
    </row>
    <row r="59" spans="1:5" x14ac:dyDescent="0.25">
      <c r="A59" s="48"/>
    </row>
    <row r="60" spans="1:5" ht="30" x14ac:dyDescent="0.25">
      <c r="B60" s="96" t="s">
        <v>33</v>
      </c>
      <c r="C60" s="101" t="s">
        <v>197</v>
      </c>
      <c r="D60" s="96" t="s">
        <v>36</v>
      </c>
      <c r="E60" s="96" t="s">
        <v>38</v>
      </c>
    </row>
    <row r="61" spans="1:5" x14ac:dyDescent="0.25">
      <c r="A61" s="97" t="s">
        <v>58</v>
      </c>
      <c r="B61" s="51">
        <v>2.4451898303436876E-2</v>
      </c>
      <c r="C61" s="51">
        <v>3.7178179292467313E-2</v>
      </c>
      <c r="D61" s="98">
        <v>4.1650291809143231E-2</v>
      </c>
      <c r="E61" s="51">
        <v>1.293944340486523E-2</v>
      </c>
    </row>
    <row r="62" spans="1:5" x14ac:dyDescent="0.25">
      <c r="A62" s="97" t="s">
        <v>200</v>
      </c>
      <c r="B62" s="51">
        <v>-5.8439817710660355E-2</v>
      </c>
      <c r="C62" s="99">
        <v>1.8014316496840876E-2</v>
      </c>
      <c r="D62" s="99">
        <v>8.9025478338455432E-3</v>
      </c>
      <c r="E62" s="51">
        <v>1.9666567195303034E-2</v>
      </c>
    </row>
  </sheetData>
  <hyperlinks>
    <hyperlink ref="A1" location="Índex!A1" display="TORNAR A L'ÍNDEX" xr:uid="{7F36602A-F66B-4761-A801-25A991102DF1}"/>
    <hyperlink ref="A4" location="Índex!A1" display="TORNAR A L'ÍNDEX" xr:uid="{5BACC593-BEA8-4B2A-8964-61A00F3C211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0"/>
  <sheetViews>
    <sheetView workbookViewId="0">
      <selection activeCell="K35" sqref="K35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43</v>
      </c>
    </row>
    <row r="5" spans="1:9" x14ac:dyDescent="0.25">
      <c r="A5" s="33" t="str">
        <f>Índex!A39</f>
        <v>GRETA2</v>
      </c>
      <c r="C5" s="33" t="str">
        <f>Índex!A7</f>
        <v>1r trimestre 2022</v>
      </c>
    </row>
    <row r="6" spans="1:9" ht="15.75" thickBot="1" x14ac:dyDescent="0.3">
      <c r="A6" s="34" t="str">
        <f>Índex!B39</f>
        <v>Variació interanual llocs de treball autònom. Baix Llobregat.</v>
      </c>
      <c r="B6" s="35"/>
      <c r="C6" s="35"/>
      <c r="D6" s="35"/>
      <c r="E6" s="35"/>
      <c r="F6" s="35"/>
      <c r="G6" s="35"/>
      <c r="H6" s="35"/>
      <c r="I6" s="35"/>
    </row>
    <row r="29" spans="1:3" x14ac:dyDescent="0.25">
      <c r="A29" s="48" t="s">
        <v>212</v>
      </c>
    </row>
    <row r="30" spans="1:3" x14ac:dyDescent="0.25">
      <c r="A30" s="48"/>
    </row>
    <row r="31" spans="1:3" ht="30.75" customHeight="1" x14ac:dyDescent="0.25">
      <c r="B31" s="101" t="s">
        <v>44</v>
      </c>
      <c r="C31" s="101" t="s">
        <v>39</v>
      </c>
    </row>
    <row r="32" spans="1:3" x14ac:dyDescent="0.25">
      <c r="A32" s="104">
        <v>2016</v>
      </c>
      <c r="B32" s="102">
        <v>50326</v>
      </c>
      <c r="C32" s="51">
        <f>(B32-B40)/B40</f>
        <v>5.2533807402672635E-3</v>
      </c>
    </row>
    <row r="33" spans="1:3" x14ac:dyDescent="0.25">
      <c r="A33" s="104">
        <v>2017</v>
      </c>
      <c r="B33" s="102">
        <v>50595</v>
      </c>
      <c r="C33" s="51">
        <f t="shared" ref="C33:C37" si="0">(B33-B32)/B32</f>
        <v>5.3451496244485948E-3</v>
      </c>
    </row>
    <row r="34" spans="1:3" x14ac:dyDescent="0.25">
      <c r="A34" s="104">
        <v>2018</v>
      </c>
      <c r="B34" s="102">
        <v>50379</v>
      </c>
      <c r="C34" s="51">
        <f t="shared" si="0"/>
        <v>-4.2691965609249925E-3</v>
      </c>
    </row>
    <row r="35" spans="1:3" x14ac:dyDescent="0.25">
      <c r="A35" s="104">
        <v>2019</v>
      </c>
      <c r="B35" s="102">
        <v>50481</v>
      </c>
      <c r="C35" s="51">
        <f t="shared" si="0"/>
        <v>2.0246531292800571E-3</v>
      </c>
    </row>
    <row r="36" spans="1:3" x14ac:dyDescent="0.25">
      <c r="A36" s="104">
        <v>2020</v>
      </c>
      <c r="B36" s="102">
        <v>49876</v>
      </c>
      <c r="C36" s="51">
        <f t="shared" si="0"/>
        <v>-1.1984707117529367E-2</v>
      </c>
    </row>
    <row r="37" spans="1:3" x14ac:dyDescent="0.25">
      <c r="A37" s="104">
        <v>2021</v>
      </c>
      <c r="B37" s="102">
        <v>50387</v>
      </c>
      <c r="C37" s="51">
        <f t="shared" si="0"/>
        <v>1.0245408613361135E-2</v>
      </c>
    </row>
    <row r="38" spans="1:3" x14ac:dyDescent="0.25">
      <c r="A38" s="104">
        <v>2022</v>
      </c>
      <c r="B38" s="102">
        <v>50759</v>
      </c>
      <c r="C38" s="51">
        <f>(B38-B37)/B37</f>
        <v>7.3828566892253956E-3</v>
      </c>
    </row>
    <row r="40" spans="1:3" ht="15.75" x14ac:dyDescent="0.3">
      <c r="A40" s="107">
        <v>2015</v>
      </c>
      <c r="B40" s="109">
        <v>50063</v>
      </c>
    </row>
  </sheetData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I24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46" style="1" customWidth="1"/>
    <col min="2" max="2" width="11.42578125" style="1"/>
    <col min="3" max="3" width="8.140625" style="1" customWidth="1"/>
    <col min="4" max="16384" width="11.42578125" style="1"/>
  </cols>
  <sheetData>
    <row r="1" spans="1:9" x14ac:dyDescent="0.25">
      <c r="A1" s="2" t="s">
        <v>28</v>
      </c>
    </row>
    <row r="3" spans="1:9" ht="18.75" x14ac:dyDescent="0.3">
      <c r="A3" s="32" t="str">
        <f>GRETA1!A3</f>
        <v>LLOCS DE TREBALL. RÈGIM ESPECIAL TREBALLADORS AUTÒNOMS.</v>
      </c>
    </row>
    <row r="5" spans="1:9" x14ac:dyDescent="0.25">
      <c r="A5" s="33" t="str">
        <f>Índex!A40</f>
        <v>TRETA1</v>
      </c>
      <c r="C5" s="33" t="str">
        <f>Índex!A7</f>
        <v>1r trimestre 2022</v>
      </c>
    </row>
    <row r="6" spans="1:9" ht="15.75" thickBot="1" x14ac:dyDescent="0.3">
      <c r="A6" s="34" t="str">
        <f>Índex!B30</f>
        <v>Activitats econòmiques més rellevants. Baix Llobregat.</v>
      </c>
      <c r="B6" s="35"/>
      <c r="C6" s="35"/>
      <c r="D6" s="35"/>
      <c r="E6" s="35"/>
      <c r="F6" s="35"/>
      <c r="G6" s="35"/>
      <c r="H6" s="35"/>
      <c r="I6" s="35"/>
    </row>
    <row r="8" spans="1:9" ht="15.75" x14ac:dyDescent="0.25">
      <c r="A8" s="7"/>
      <c r="B8" s="62"/>
      <c r="C8" s="62"/>
      <c r="D8" s="93" t="s">
        <v>130</v>
      </c>
      <c r="E8" s="93"/>
      <c r="F8" s="93"/>
      <c r="G8" s="93"/>
    </row>
    <row r="9" spans="1:9" ht="15.75" x14ac:dyDescent="0.25">
      <c r="A9" s="10"/>
      <c r="B9" s="28">
        <v>2021</v>
      </c>
      <c r="C9" s="28" t="s">
        <v>131</v>
      </c>
      <c r="D9" s="28" t="s">
        <v>207</v>
      </c>
      <c r="E9" s="28" t="s">
        <v>208</v>
      </c>
      <c r="F9" s="28" t="s">
        <v>209</v>
      </c>
      <c r="G9" s="28" t="s">
        <v>210</v>
      </c>
    </row>
    <row r="10" spans="1:9" x14ac:dyDescent="0.25">
      <c r="A10" s="12" t="s">
        <v>132</v>
      </c>
      <c r="B10" s="13">
        <v>50759</v>
      </c>
      <c r="C10" s="14"/>
      <c r="D10" s="14">
        <v>7.4828311698622524E-3</v>
      </c>
      <c r="E10" s="14">
        <v>1.7703905686101532E-2</v>
      </c>
      <c r="F10" s="14">
        <v>5.5070224440878744E-3</v>
      </c>
      <c r="G10" s="14">
        <v>-8.6986239769763468E-2</v>
      </c>
    </row>
    <row r="11" spans="1:9" ht="29.25" customHeight="1" x14ac:dyDescent="0.25">
      <c r="A11" s="15" t="s">
        <v>45</v>
      </c>
      <c r="B11" s="16">
        <v>7010</v>
      </c>
      <c r="C11" s="17">
        <v>0.1381035875411257</v>
      </c>
      <c r="D11" s="17">
        <v>-1.1701677710418723E-2</v>
      </c>
      <c r="E11" s="17">
        <v>-8.6267854617451557E-3</v>
      </c>
      <c r="F11" s="17">
        <v>-4.0645955932667302E-2</v>
      </c>
      <c r="G11" s="17">
        <v>-0.16158354263844038</v>
      </c>
    </row>
    <row r="12" spans="1:9" ht="24" customHeight="1" x14ac:dyDescent="0.25">
      <c r="A12" s="15" t="s">
        <v>49</v>
      </c>
      <c r="B12" s="16">
        <v>5248</v>
      </c>
      <c r="C12" s="17">
        <v>0.10339053172836345</v>
      </c>
      <c r="D12" s="17">
        <v>-1.3162843174125612E-2</v>
      </c>
      <c r="E12" s="17">
        <v>-1.9431988041853511E-2</v>
      </c>
      <c r="F12" s="17">
        <v>-3.4584253127299486E-2</v>
      </c>
      <c r="G12" s="17">
        <v>-0.20340012143290831</v>
      </c>
    </row>
    <row r="13" spans="1:9" ht="25.5" customHeight="1" x14ac:dyDescent="0.25">
      <c r="A13" s="15" t="s">
        <v>48</v>
      </c>
      <c r="B13" s="16">
        <v>5054</v>
      </c>
      <c r="C13" s="17">
        <v>9.956854941980732E-2</v>
      </c>
      <c r="D13" s="17">
        <v>-1.1152416356877323E-2</v>
      </c>
      <c r="E13" s="17">
        <v>-8.4363350990778897E-3</v>
      </c>
      <c r="F13" s="17">
        <v>-8.8252598548735038E-3</v>
      </c>
      <c r="G13" s="17">
        <v>-0.32774674115456237</v>
      </c>
    </row>
    <row r="14" spans="1:9" ht="20.25" customHeight="1" x14ac:dyDescent="0.25">
      <c r="A14" s="15" t="s">
        <v>46</v>
      </c>
      <c r="B14" s="16">
        <v>4514</v>
      </c>
      <c r="C14" s="17">
        <v>8.8930041963001638E-2</v>
      </c>
      <c r="D14" s="17">
        <v>8.7150837988826807E-3</v>
      </c>
      <c r="E14" s="17">
        <v>1.5066336856307623E-2</v>
      </c>
      <c r="F14" s="17">
        <v>-1.052170100832968E-2</v>
      </c>
      <c r="G14" s="17">
        <v>-5.1082615093546356E-2</v>
      </c>
    </row>
    <row r="15" spans="1:9" ht="29.25" customHeight="1" x14ac:dyDescent="0.25">
      <c r="A15" s="15" t="s">
        <v>47</v>
      </c>
      <c r="B15" s="16">
        <v>3170</v>
      </c>
      <c r="C15" s="17">
        <v>6.2451978959396366E-2</v>
      </c>
      <c r="D15" s="17">
        <v>-1.4303482587064677E-2</v>
      </c>
      <c r="E15" s="17">
        <v>1.8963337547408343E-3</v>
      </c>
      <c r="F15" s="17">
        <v>-1.0920436817472699E-2</v>
      </c>
      <c r="G15" s="17">
        <v>-3.5007610350076102E-2</v>
      </c>
    </row>
    <row r="16" spans="1:9" ht="23.25" customHeight="1" x14ac:dyDescent="0.25">
      <c r="A16" s="15" t="s">
        <v>51</v>
      </c>
      <c r="B16" s="16">
        <v>2918</v>
      </c>
      <c r="C16" s="17">
        <v>5.7487342146220373E-2</v>
      </c>
      <c r="D16" s="17">
        <v>2.3859649122807018E-2</v>
      </c>
      <c r="E16" s="17">
        <v>6.6130800146145419E-2</v>
      </c>
      <c r="F16" s="17">
        <v>9.2474728566080119E-2</v>
      </c>
      <c r="G16" s="17">
        <v>0.35217794253938833</v>
      </c>
    </row>
    <row r="17" spans="1:7" ht="18.75" customHeight="1" x14ac:dyDescent="0.25">
      <c r="A17" s="15" t="s">
        <v>68</v>
      </c>
      <c r="B17" s="16">
        <v>2016</v>
      </c>
      <c r="C17" s="17">
        <v>3.9717094505407911E-2</v>
      </c>
      <c r="D17" s="17">
        <v>6.5539112050739964E-2</v>
      </c>
      <c r="E17" s="17">
        <v>0.1113561190738699</v>
      </c>
      <c r="F17" s="17">
        <v>0.13898305084745763</v>
      </c>
      <c r="G17" s="17">
        <v>0.99406528189910981</v>
      </c>
    </row>
    <row r="18" spans="1:7" ht="21.75" customHeight="1" x14ac:dyDescent="0.25">
      <c r="A18" s="15" t="s">
        <v>50</v>
      </c>
      <c r="B18" s="16">
        <v>1644</v>
      </c>
      <c r="C18" s="17">
        <v>3.2388344924052875E-2</v>
      </c>
      <c r="D18" s="17">
        <v>4.7133757961783443E-2</v>
      </c>
      <c r="E18" s="17">
        <v>9.8930481283422467E-2</v>
      </c>
      <c r="F18" s="17">
        <v>0.12141882673942701</v>
      </c>
      <c r="G18" s="17">
        <v>-0.19687347337567171</v>
      </c>
    </row>
    <row r="19" spans="1:7" ht="19.5" customHeight="1" x14ac:dyDescent="0.25">
      <c r="A19" s="15" t="s">
        <v>53</v>
      </c>
      <c r="B19" s="16">
        <v>1438</v>
      </c>
      <c r="C19" s="17">
        <v>2.8329951338678855E-2</v>
      </c>
      <c r="D19" s="17">
        <v>6.2823355506282333E-2</v>
      </c>
      <c r="E19" s="17">
        <v>6.5974796145292808E-2</v>
      </c>
      <c r="F19" s="17">
        <v>3.6023054755043228E-2</v>
      </c>
      <c r="G19" s="17">
        <v>0.61030235162374025</v>
      </c>
    </row>
    <row r="20" spans="1:7" ht="27" customHeight="1" x14ac:dyDescent="0.25">
      <c r="A20" s="18" t="s">
        <v>52</v>
      </c>
      <c r="B20" s="19">
        <v>1205</v>
      </c>
      <c r="C20" s="20">
        <v>2.3739632380464549E-2</v>
      </c>
      <c r="D20" s="20">
        <v>-1.6326530612244899E-2</v>
      </c>
      <c r="E20" s="20">
        <v>-1.5522875816993464E-2</v>
      </c>
      <c r="F20" s="20">
        <v>-5.5642633228840124E-2</v>
      </c>
      <c r="G20" s="20">
        <v>-0.15438596491228071</v>
      </c>
    </row>
    <row r="23" spans="1:7" x14ac:dyDescent="0.25">
      <c r="A23" s="48" t="s">
        <v>212</v>
      </c>
    </row>
    <row r="24" spans="1:7" x14ac:dyDescent="0.25">
      <c r="A24" s="48"/>
    </row>
  </sheetData>
  <mergeCells count="1">
    <mergeCell ref="D8:G8"/>
  </mergeCells>
  <conditionalFormatting sqref="D10:F2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{B85F268F-9FF1-445A-A1ED-0AA71A241B2F}</x14:id>
        </ext>
      </extLst>
    </cfRule>
  </conditionalFormatting>
  <conditionalFormatting sqref="C11:C20">
    <cfRule type="colorScale" priority="3">
      <colorScale>
        <cfvo type="min"/>
        <cfvo type="max"/>
        <color rgb="FFFFEF9C"/>
        <color rgb="FF63BE7B"/>
      </colorScale>
    </cfRule>
  </conditionalFormatting>
  <conditionalFormatting sqref="G10:G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{06E4E150-4C10-4CF3-8250-FF3583B64B6D}</x14:id>
        </ext>
      </extLst>
    </cfRule>
  </conditionalFormatting>
  <hyperlinks>
    <hyperlink ref="A1" location="Índex!A1" display="TORNAR A L'ÍNDEX" xr:uid="{F5D44213-C7F7-40D8-A010-FD796EB4A5C9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5F268F-9FF1-445A-A1ED-0AA71A241B2F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  <x14:conditionalFormatting xmlns:xm="http://schemas.microsoft.com/office/excel/2006/main">
          <x14:cfRule type="dataBar" id="{06E4E150-4C10-4CF3-8250-FF3583B64B6D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G10:G20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>
      <selection activeCell="H29" sqref="H29"/>
    </sheetView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tr">
        <f>TRETA1!A3</f>
        <v>LLOCS DE TREBALL. RÈGIM ESPECIAL TREBALLADORS AUTÒNOMS.</v>
      </c>
    </row>
    <row r="5" spans="1:9" x14ac:dyDescent="0.25">
      <c r="A5" s="33" t="str">
        <f>Índex!A41</f>
        <v>TRETA2</v>
      </c>
      <c r="C5" s="33" t="str">
        <f>Índex!A7</f>
        <v>1r trimestre 2022</v>
      </c>
    </row>
    <row r="6" spans="1:9" ht="15.75" thickBot="1" x14ac:dyDescent="0.3">
      <c r="A6" s="34" t="str">
        <f>Índex!B31</f>
        <v>Dinamisme llocs de treball.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151" t="s">
        <v>54</v>
      </c>
      <c r="B7" s="152" t="s">
        <v>55</v>
      </c>
      <c r="C7" s="153" t="s">
        <v>58</v>
      </c>
      <c r="D7" s="153"/>
    </row>
    <row r="8" spans="1:9" x14ac:dyDescent="0.25">
      <c r="A8" s="86"/>
      <c r="B8" s="87"/>
      <c r="C8" s="36" t="s">
        <v>55</v>
      </c>
      <c r="D8" s="36" t="s">
        <v>56</v>
      </c>
    </row>
    <row r="9" spans="1:9" x14ac:dyDescent="0.25">
      <c r="A9" s="37" t="s">
        <v>68</v>
      </c>
      <c r="B9" s="41">
        <v>1991</v>
      </c>
      <c r="C9" s="41">
        <v>99</v>
      </c>
      <c r="D9" s="39">
        <v>5.232558139534884E-2</v>
      </c>
    </row>
    <row r="10" spans="1:9" x14ac:dyDescent="0.25">
      <c r="A10" s="37" t="s">
        <v>51</v>
      </c>
      <c r="B10" s="41">
        <v>2941</v>
      </c>
      <c r="C10" s="41">
        <v>91</v>
      </c>
      <c r="D10" s="39">
        <v>3.1929824561403509E-2</v>
      </c>
    </row>
    <row r="11" spans="1:9" x14ac:dyDescent="0.25">
      <c r="A11" s="37" t="s">
        <v>53</v>
      </c>
      <c r="B11" s="41">
        <v>1408</v>
      </c>
      <c r="C11" s="41">
        <v>55</v>
      </c>
      <c r="D11" s="39">
        <v>4.065040650406504E-2</v>
      </c>
    </row>
    <row r="12" spans="1:9" x14ac:dyDescent="0.25">
      <c r="A12" s="37" t="s">
        <v>50</v>
      </c>
      <c r="B12" s="41">
        <v>1621</v>
      </c>
      <c r="C12" s="41">
        <v>51</v>
      </c>
      <c r="D12" s="39">
        <v>3.2484076433121019E-2</v>
      </c>
    </row>
    <row r="13" spans="1:9" x14ac:dyDescent="0.25">
      <c r="A13" s="37" t="s">
        <v>46</v>
      </c>
      <c r="B13" s="41">
        <v>4526</v>
      </c>
      <c r="C13" s="41">
        <v>51</v>
      </c>
      <c r="D13" s="39">
        <v>1.1396648044692738E-2</v>
      </c>
    </row>
    <row r="14" spans="1:9" x14ac:dyDescent="0.25">
      <c r="A14" s="37" t="s">
        <v>67</v>
      </c>
      <c r="B14" s="41">
        <v>888</v>
      </c>
      <c r="C14" s="41">
        <v>51</v>
      </c>
      <c r="D14" s="39">
        <v>6.093189964157706E-2</v>
      </c>
    </row>
    <row r="15" spans="1:9" x14ac:dyDescent="0.25">
      <c r="A15" s="37" t="s">
        <v>119</v>
      </c>
      <c r="B15" s="41">
        <v>473</v>
      </c>
      <c r="C15" s="41">
        <v>36</v>
      </c>
      <c r="D15" s="39">
        <v>8.2379862700228831E-2</v>
      </c>
    </row>
    <row r="16" spans="1:9" x14ac:dyDescent="0.25">
      <c r="A16" s="37" t="s">
        <v>121</v>
      </c>
      <c r="B16" s="49">
        <v>863</v>
      </c>
      <c r="C16" s="41">
        <v>33</v>
      </c>
      <c r="D16" s="39">
        <v>3.9759036144578312E-2</v>
      </c>
    </row>
    <row r="17" spans="1:4" x14ac:dyDescent="0.25">
      <c r="A17" s="37" t="s">
        <v>122</v>
      </c>
      <c r="B17" s="41">
        <v>1118</v>
      </c>
      <c r="C17" s="41">
        <v>32</v>
      </c>
      <c r="D17" s="39">
        <v>2.9465930018416207E-2</v>
      </c>
    </row>
    <row r="18" spans="1:4" x14ac:dyDescent="0.25">
      <c r="A18" s="37" t="s">
        <v>69</v>
      </c>
      <c r="B18" s="41">
        <v>537</v>
      </c>
      <c r="C18" s="41">
        <v>28</v>
      </c>
      <c r="D18" s="39">
        <v>5.50098231827112E-2</v>
      </c>
    </row>
    <row r="19" spans="1:4" x14ac:dyDescent="0.25">
      <c r="A19" s="88" t="s">
        <v>57</v>
      </c>
      <c r="B19" s="90" t="s">
        <v>55</v>
      </c>
      <c r="C19" s="91" t="s">
        <v>58</v>
      </c>
      <c r="D19" s="91"/>
    </row>
    <row r="20" spans="1:4" x14ac:dyDescent="0.25">
      <c r="A20" s="89"/>
      <c r="B20" s="87"/>
      <c r="C20" s="36" t="s">
        <v>55</v>
      </c>
      <c r="D20" s="36" t="s">
        <v>56</v>
      </c>
    </row>
    <row r="21" spans="1:4" x14ac:dyDescent="0.25">
      <c r="A21" s="37" t="s">
        <v>48</v>
      </c>
      <c r="B21" s="38">
        <v>5057</v>
      </c>
      <c r="C21" s="41">
        <v>-54</v>
      </c>
      <c r="D21" s="42">
        <v>-1.0565447074936412E-2</v>
      </c>
    </row>
    <row r="22" spans="1:4" x14ac:dyDescent="0.25">
      <c r="A22" s="37" t="s">
        <v>59</v>
      </c>
      <c r="B22" s="38">
        <v>667</v>
      </c>
      <c r="C22" s="41">
        <v>-31</v>
      </c>
      <c r="D22" s="42">
        <v>-4.4412607449856735E-2</v>
      </c>
    </row>
    <row r="23" spans="1:4" x14ac:dyDescent="0.25">
      <c r="A23" s="37" t="s">
        <v>49</v>
      </c>
      <c r="B23" s="38">
        <v>5288</v>
      </c>
      <c r="C23" s="41">
        <v>-30</v>
      </c>
      <c r="D23" s="42">
        <v>-5.6412185031966908E-3</v>
      </c>
    </row>
    <row r="24" spans="1:4" ht="30" x14ac:dyDescent="0.25">
      <c r="A24" s="37" t="s">
        <v>45</v>
      </c>
      <c r="B24" s="38">
        <v>7065</v>
      </c>
      <c r="C24" s="41">
        <v>-28</v>
      </c>
      <c r="D24" s="42">
        <v>-3.9475539264063157E-3</v>
      </c>
    </row>
    <row r="25" spans="1:4" x14ac:dyDescent="0.25">
      <c r="A25" s="37" t="s">
        <v>63</v>
      </c>
      <c r="B25" s="38">
        <v>695</v>
      </c>
      <c r="C25" s="41">
        <v>-18</v>
      </c>
      <c r="D25" s="42">
        <v>-2.5245441795231416E-2</v>
      </c>
    </row>
    <row r="26" spans="1:4" x14ac:dyDescent="0.25">
      <c r="A26" s="37" t="s">
        <v>164</v>
      </c>
      <c r="B26" s="38">
        <v>230</v>
      </c>
      <c r="C26" s="41">
        <v>-17</v>
      </c>
      <c r="D26" s="42">
        <v>-6.8825910931174086E-2</v>
      </c>
    </row>
    <row r="27" spans="1:4" x14ac:dyDescent="0.25">
      <c r="A27" s="37" t="s">
        <v>60</v>
      </c>
      <c r="B27" s="38">
        <v>302</v>
      </c>
      <c r="C27" s="41">
        <v>-10</v>
      </c>
      <c r="D27" s="42">
        <v>-3.2051282051282048E-2</v>
      </c>
    </row>
    <row r="28" spans="1:4" x14ac:dyDescent="0.25">
      <c r="A28" s="37" t="s">
        <v>172</v>
      </c>
      <c r="B28" s="38">
        <v>734</v>
      </c>
      <c r="C28" s="41">
        <v>-9</v>
      </c>
      <c r="D28" s="42">
        <v>-1.2113055181695828E-2</v>
      </c>
    </row>
    <row r="29" spans="1:4" ht="30" x14ac:dyDescent="0.25">
      <c r="A29" s="37" t="s">
        <v>64</v>
      </c>
      <c r="B29" s="38">
        <v>347</v>
      </c>
      <c r="C29" s="41">
        <v>-6</v>
      </c>
      <c r="D29" s="42">
        <v>-1.69971671388102E-2</v>
      </c>
    </row>
    <row r="30" spans="1:4" x14ac:dyDescent="0.25">
      <c r="A30" s="45" t="s">
        <v>140</v>
      </c>
      <c r="B30" s="50">
        <v>210</v>
      </c>
      <c r="C30" s="46">
        <v>-4</v>
      </c>
      <c r="D30" s="47">
        <v>-1.8691588785046728E-2</v>
      </c>
    </row>
    <row r="32" spans="1:4" x14ac:dyDescent="0.25">
      <c r="A32" s="48" t="s">
        <v>212</v>
      </c>
    </row>
    <row r="33" spans="1:1" x14ac:dyDescent="0.25">
      <c r="A33" s="48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12">
      <colorScale>
        <cfvo type="min"/>
        <cfvo type="max"/>
        <color rgb="FFFFEF9C"/>
        <color rgb="FF63BE7B"/>
      </colorScale>
    </cfRule>
  </conditionalFormatting>
  <conditionalFormatting sqref="B21:B30 B9:B1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{31D92C34-F56B-4E8A-AC37-20DF7B81D3C8}</x14:id>
        </ext>
      </extLst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{A0A62ECA-22A6-4FED-854E-1A5EC74E6A73}</x14:id>
        </ext>
      </extLst>
    </cfRule>
  </conditionalFormatting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{52BCF106-7879-4933-9446-C5D6DF4DC4A4}</x14:id>
        </ext>
      </extLst>
    </cfRule>
  </conditionalFormatting>
  <hyperlinks>
    <hyperlink ref="A1" location="Índex!A1" display="TORNAR A L'ÍNDEX" xr:uid="{A3953B82-EB26-46F0-98BE-F99DCD7EFCB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92C34-F56B-4E8A-AC37-20DF7B81D3C8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  <x14:conditionalFormatting xmlns:xm="http://schemas.microsoft.com/office/excel/2006/main">
          <x14:cfRule type="dataBar" id="{A0A62ECA-22A6-4FED-854E-1A5EC74E6A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52BCF106-7879-4933-9446-C5D6DF4DC4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6">
        <v>3.0000000000000001E-3</v>
      </c>
      <c r="M1" s="27" t="s">
        <v>181</v>
      </c>
      <c r="Q1" s="27" t="s">
        <v>184</v>
      </c>
    </row>
    <row r="3" spans="1:18" x14ac:dyDescent="0.25">
      <c r="B3">
        <v>2022</v>
      </c>
      <c r="C3" s="23">
        <v>20.22</v>
      </c>
      <c r="D3">
        <v>2021</v>
      </c>
      <c r="G3">
        <v>2022</v>
      </c>
      <c r="H3" s="23">
        <v>20.22</v>
      </c>
      <c r="I3">
        <v>2021</v>
      </c>
      <c r="J3" t="s">
        <v>182</v>
      </c>
      <c r="K3" t="s">
        <v>183</v>
      </c>
      <c r="N3">
        <v>2022</v>
      </c>
      <c r="O3" s="23">
        <v>20.22</v>
      </c>
      <c r="P3">
        <v>2021</v>
      </c>
      <c r="Q3" t="s">
        <v>182</v>
      </c>
      <c r="R3" t="s">
        <v>183</v>
      </c>
    </row>
    <row r="4" spans="1:18" x14ac:dyDescent="0.25">
      <c r="A4" t="s">
        <v>64</v>
      </c>
      <c r="B4">
        <v>347</v>
      </c>
      <c r="C4" s="24">
        <f>B4/$B$92</f>
        <v>6.8218456336256042E-3</v>
      </c>
      <c r="D4" s="9">
        <v>353</v>
      </c>
      <c r="F4" t="s">
        <v>64</v>
      </c>
      <c r="G4">
        <v>347</v>
      </c>
      <c r="H4" s="24">
        <v>6.8218456336256042E-3</v>
      </c>
      <c r="I4">
        <v>353</v>
      </c>
      <c r="J4">
        <f>G4-I4</f>
        <v>-6</v>
      </c>
      <c r="K4" s="21">
        <f>J4/I4</f>
        <v>-1.69971671388102E-2</v>
      </c>
      <c r="M4" t="s">
        <v>48</v>
      </c>
      <c r="N4">
        <v>5057</v>
      </c>
      <c r="O4" s="24">
        <v>9.9418078873903984E-2</v>
      </c>
      <c r="P4">
        <v>5111</v>
      </c>
      <c r="Q4">
        <v>-54</v>
      </c>
      <c r="R4">
        <v>-1.0565447074936412E-2</v>
      </c>
    </row>
    <row r="5" spans="1:18" x14ac:dyDescent="0.25">
      <c r="A5" t="s">
        <v>133</v>
      </c>
      <c r="B5">
        <v>20</v>
      </c>
      <c r="C5" s="24">
        <f>B5/$B$92</f>
        <v>3.9318995006487633E-4</v>
      </c>
      <c r="D5" s="9">
        <v>19</v>
      </c>
      <c r="F5" t="s">
        <v>140</v>
      </c>
      <c r="G5">
        <v>210</v>
      </c>
      <c r="H5" s="24">
        <v>4.1284944756812018E-3</v>
      </c>
      <c r="I5">
        <v>214</v>
      </c>
      <c r="J5">
        <f t="shared" ref="J5:J46" si="0">G5-I5</f>
        <v>-4</v>
      </c>
      <c r="K5" s="21">
        <f t="shared" ref="K5:K46" si="1">J5/I5</f>
        <v>-1.8691588785046728E-2</v>
      </c>
      <c r="M5" t="s">
        <v>59</v>
      </c>
      <c r="N5">
        <v>667</v>
      </c>
      <c r="O5" s="24">
        <v>1.3112884834663626E-2</v>
      </c>
      <c r="P5">
        <v>698</v>
      </c>
      <c r="Q5">
        <v>-31</v>
      </c>
      <c r="R5">
        <v>-4.4412607449856735E-2</v>
      </c>
    </row>
    <row r="6" spans="1:18" x14ac:dyDescent="0.25">
      <c r="A6" t="s">
        <v>134</v>
      </c>
      <c r="B6">
        <v>0</v>
      </c>
      <c r="C6" s="24">
        <f t="shared" ref="C6:C68" si="2">B6/$B$92</f>
        <v>0</v>
      </c>
      <c r="D6" s="9" t="s">
        <v>206</v>
      </c>
      <c r="F6" t="s">
        <v>143</v>
      </c>
      <c r="G6">
        <v>175</v>
      </c>
      <c r="H6" s="24">
        <v>3.4404120630676682E-3</v>
      </c>
      <c r="I6">
        <v>167</v>
      </c>
      <c r="J6">
        <f t="shared" si="0"/>
        <v>8</v>
      </c>
      <c r="K6" s="21">
        <f t="shared" si="1"/>
        <v>4.790419161676647E-2</v>
      </c>
      <c r="M6" t="s">
        <v>49</v>
      </c>
      <c r="N6">
        <v>5288</v>
      </c>
      <c r="O6" s="24">
        <v>0.10395942279715331</v>
      </c>
      <c r="P6">
        <v>5318</v>
      </c>
      <c r="Q6">
        <v>-30</v>
      </c>
      <c r="R6">
        <v>-5.6412185031966908E-3</v>
      </c>
    </row>
    <row r="7" spans="1:18" x14ac:dyDescent="0.25">
      <c r="A7" t="s">
        <v>135</v>
      </c>
      <c r="B7">
        <v>0</v>
      </c>
      <c r="C7" s="24">
        <f t="shared" si="2"/>
        <v>0</v>
      </c>
      <c r="D7" s="9">
        <v>0</v>
      </c>
      <c r="F7" t="s">
        <v>145</v>
      </c>
      <c r="G7">
        <v>138</v>
      </c>
      <c r="H7" s="24">
        <v>2.7130106554476468E-3</v>
      </c>
      <c r="I7">
        <v>142</v>
      </c>
      <c r="J7">
        <f t="shared" si="0"/>
        <v>-4</v>
      </c>
      <c r="K7" s="21">
        <f t="shared" si="1"/>
        <v>-2.8169014084507043E-2</v>
      </c>
      <c r="M7" t="s">
        <v>45</v>
      </c>
      <c r="N7">
        <v>7065</v>
      </c>
      <c r="O7" s="24">
        <v>0.13889434986041757</v>
      </c>
      <c r="P7">
        <v>7093</v>
      </c>
      <c r="Q7">
        <v>-28</v>
      </c>
      <c r="R7">
        <v>-3.9475539264063157E-3</v>
      </c>
    </row>
    <row r="8" spans="1:18" x14ac:dyDescent="0.25">
      <c r="A8" t="s">
        <v>136</v>
      </c>
      <c r="C8" s="24">
        <f t="shared" si="2"/>
        <v>0</v>
      </c>
      <c r="D8" s="9"/>
      <c r="F8" t="s">
        <v>147</v>
      </c>
      <c r="G8">
        <v>350</v>
      </c>
      <c r="H8" s="24">
        <v>6.8808241261353363E-3</v>
      </c>
      <c r="I8">
        <v>352</v>
      </c>
      <c r="J8">
        <f t="shared" si="0"/>
        <v>-2</v>
      </c>
      <c r="K8" s="21">
        <f t="shared" si="1"/>
        <v>-5.681818181818182E-3</v>
      </c>
      <c r="M8" t="s">
        <v>63</v>
      </c>
      <c r="N8">
        <v>695</v>
      </c>
      <c r="O8" s="24">
        <v>1.3663350764754454E-2</v>
      </c>
      <c r="P8">
        <v>713</v>
      </c>
      <c r="Q8">
        <v>-18</v>
      </c>
      <c r="R8">
        <v>-2.5245441795231416E-2</v>
      </c>
    </row>
    <row r="9" spans="1:18" x14ac:dyDescent="0.25">
      <c r="A9" t="s">
        <v>137</v>
      </c>
      <c r="B9">
        <v>0</v>
      </c>
      <c r="C9" s="24">
        <f t="shared" si="2"/>
        <v>0</v>
      </c>
      <c r="D9" s="9">
        <v>0</v>
      </c>
      <c r="F9" t="s">
        <v>63</v>
      </c>
      <c r="G9">
        <v>695</v>
      </c>
      <c r="H9" s="24">
        <v>1.3663350764754454E-2</v>
      </c>
      <c r="I9">
        <v>713</v>
      </c>
      <c r="J9">
        <f t="shared" si="0"/>
        <v>-18</v>
      </c>
      <c r="K9" s="21">
        <f t="shared" si="1"/>
        <v>-2.5245441795231416E-2</v>
      </c>
      <c r="M9" t="s">
        <v>164</v>
      </c>
      <c r="N9">
        <v>230</v>
      </c>
      <c r="O9" s="24">
        <v>4.5216844257460779E-3</v>
      </c>
      <c r="P9">
        <v>247</v>
      </c>
      <c r="Q9">
        <v>-17</v>
      </c>
      <c r="R9">
        <v>-6.8825910931174086E-2</v>
      </c>
    </row>
    <row r="10" spans="1:18" x14ac:dyDescent="0.25">
      <c r="A10" t="s">
        <v>138</v>
      </c>
      <c r="B10">
        <v>8</v>
      </c>
      <c r="C10" s="24">
        <f t="shared" si="2"/>
        <v>1.5727598002595054E-4</v>
      </c>
      <c r="D10" s="9">
        <v>5</v>
      </c>
      <c r="F10" t="s">
        <v>62</v>
      </c>
      <c r="G10">
        <v>191</v>
      </c>
      <c r="H10" s="24">
        <v>3.7549640231195692E-3</v>
      </c>
      <c r="I10">
        <v>195</v>
      </c>
      <c r="J10">
        <f t="shared" si="0"/>
        <v>-4</v>
      </c>
      <c r="K10" s="21">
        <f t="shared" si="1"/>
        <v>-2.0512820512820513E-2</v>
      </c>
      <c r="M10" t="s">
        <v>60</v>
      </c>
      <c r="N10">
        <v>302</v>
      </c>
      <c r="O10" s="24">
        <v>5.937168245979633E-3</v>
      </c>
      <c r="P10">
        <v>312</v>
      </c>
      <c r="Q10">
        <v>-10</v>
      </c>
      <c r="R10">
        <v>-3.2051282051282048E-2</v>
      </c>
    </row>
    <row r="11" spans="1:18" x14ac:dyDescent="0.25">
      <c r="A11" t="s">
        <v>139</v>
      </c>
      <c r="B11">
        <v>0</v>
      </c>
      <c r="C11" s="24">
        <f t="shared" si="2"/>
        <v>0</v>
      </c>
      <c r="D11" s="9" t="s">
        <v>206</v>
      </c>
      <c r="F11" t="s">
        <v>156</v>
      </c>
      <c r="G11">
        <v>188</v>
      </c>
      <c r="H11" s="24">
        <v>3.6959855306098375E-3</v>
      </c>
      <c r="I11">
        <v>178</v>
      </c>
      <c r="J11">
        <f t="shared" si="0"/>
        <v>10</v>
      </c>
      <c r="K11" s="21">
        <f t="shared" si="1"/>
        <v>5.6179775280898875E-2</v>
      </c>
      <c r="M11" t="s">
        <v>172</v>
      </c>
      <c r="N11">
        <v>734</v>
      </c>
      <c r="O11" s="24">
        <v>1.4430071167380962E-2</v>
      </c>
      <c r="P11">
        <v>743</v>
      </c>
      <c r="Q11">
        <v>-9</v>
      </c>
      <c r="R11">
        <v>-1.2113055181695828E-2</v>
      </c>
    </row>
    <row r="12" spans="1:18" x14ac:dyDescent="0.25">
      <c r="A12" t="s">
        <v>140</v>
      </c>
      <c r="B12">
        <v>210</v>
      </c>
      <c r="C12" s="24">
        <f t="shared" si="2"/>
        <v>4.1284944756812018E-3</v>
      </c>
      <c r="D12" s="9">
        <v>214</v>
      </c>
      <c r="F12" t="s">
        <v>129</v>
      </c>
      <c r="G12">
        <v>152</v>
      </c>
      <c r="H12" s="24">
        <v>2.9882436204930604E-3</v>
      </c>
      <c r="I12">
        <v>150</v>
      </c>
      <c r="J12">
        <f t="shared" si="0"/>
        <v>2</v>
      </c>
      <c r="K12" s="21">
        <f t="shared" si="1"/>
        <v>1.3333333333333334E-2</v>
      </c>
      <c r="M12" t="s">
        <v>64</v>
      </c>
      <c r="N12">
        <v>347</v>
      </c>
      <c r="O12" s="24">
        <v>6.8218456336256042E-3</v>
      </c>
      <c r="P12">
        <v>353</v>
      </c>
      <c r="Q12">
        <v>-6</v>
      </c>
      <c r="R12">
        <v>-1.69971671388102E-2</v>
      </c>
    </row>
    <row r="13" spans="1:18" x14ac:dyDescent="0.25">
      <c r="A13" t="s">
        <v>112</v>
      </c>
      <c r="B13">
        <v>15</v>
      </c>
      <c r="C13" s="24">
        <f t="shared" si="2"/>
        <v>2.9489246254865725E-4</v>
      </c>
      <c r="D13" s="9">
        <v>14</v>
      </c>
      <c r="F13" t="s">
        <v>157</v>
      </c>
      <c r="G13">
        <v>471</v>
      </c>
      <c r="H13" s="24">
        <v>9.2596233240278374E-3</v>
      </c>
      <c r="I13">
        <v>470</v>
      </c>
      <c r="J13">
        <f t="shared" si="0"/>
        <v>1</v>
      </c>
      <c r="K13" s="21">
        <f t="shared" si="1"/>
        <v>2.1276595744680851E-3</v>
      </c>
      <c r="M13" t="s">
        <v>140</v>
      </c>
      <c r="N13">
        <v>210</v>
      </c>
      <c r="O13" s="24">
        <v>4.1284944756812018E-3</v>
      </c>
      <c r="P13">
        <v>214</v>
      </c>
      <c r="Q13">
        <v>-4</v>
      </c>
      <c r="R13">
        <v>-1.8691588785046728E-2</v>
      </c>
    </row>
    <row r="14" spans="1:18" x14ac:dyDescent="0.25">
      <c r="A14" t="s">
        <v>141</v>
      </c>
      <c r="B14">
        <v>0</v>
      </c>
      <c r="C14" s="24">
        <f t="shared" si="2"/>
        <v>0</v>
      </c>
      <c r="D14" s="9">
        <v>0</v>
      </c>
      <c r="F14" t="s">
        <v>50</v>
      </c>
      <c r="G14">
        <v>1621</v>
      </c>
      <c r="H14" s="24">
        <v>3.1868045452758224E-2</v>
      </c>
      <c r="I14">
        <v>1570</v>
      </c>
      <c r="J14">
        <f t="shared" si="0"/>
        <v>51</v>
      </c>
      <c r="K14" s="21">
        <f t="shared" si="1"/>
        <v>3.2484076433121019E-2</v>
      </c>
      <c r="M14" t="s">
        <v>145</v>
      </c>
      <c r="N14">
        <v>138</v>
      </c>
      <c r="O14" s="24">
        <v>2.7130106554476468E-3</v>
      </c>
      <c r="P14">
        <v>142</v>
      </c>
      <c r="Q14">
        <v>-4</v>
      </c>
      <c r="R14">
        <v>-2.8169014084507043E-2</v>
      </c>
    </row>
    <row r="15" spans="1:18" x14ac:dyDescent="0.25">
      <c r="A15" t="s">
        <v>142</v>
      </c>
      <c r="B15">
        <v>73</v>
      </c>
      <c r="C15" s="24">
        <f t="shared" si="2"/>
        <v>1.4351433177367987E-3</v>
      </c>
      <c r="D15" s="9">
        <v>74</v>
      </c>
      <c r="F15" t="s">
        <v>125</v>
      </c>
      <c r="G15">
        <v>210</v>
      </c>
      <c r="H15" s="24">
        <v>4.1284944756812018E-3</v>
      </c>
      <c r="I15">
        <v>211</v>
      </c>
      <c r="J15">
        <f t="shared" si="0"/>
        <v>-1</v>
      </c>
      <c r="K15" s="21">
        <f t="shared" si="1"/>
        <v>-4.7393364928909956E-3</v>
      </c>
      <c r="M15" t="s">
        <v>62</v>
      </c>
      <c r="N15">
        <v>191</v>
      </c>
      <c r="O15" s="24">
        <v>3.7549640231195692E-3</v>
      </c>
      <c r="P15">
        <v>195</v>
      </c>
      <c r="Q15">
        <v>-4</v>
      </c>
      <c r="R15">
        <v>-2.0512820512820513E-2</v>
      </c>
    </row>
    <row r="16" spans="1:18" x14ac:dyDescent="0.25">
      <c r="A16" t="s">
        <v>143</v>
      </c>
      <c r="B16">
        <v>175</v>
      </c>
      <c r="C16" s="24">
        <f t="shared" si="2"/>
        <v>3.4404120630676682E-3</v>
      </c>
      <c r="D16" s="9">
        <v>167</v>
      </c>
      <c r="F16" t="s">
        <v>48</v>
      </c>
      <c r="G16">
        <v>5057</v>
      </c>
      <c r="H16" s="24">
        <v>9.9418078873903984E-2</v>
      </c>
      <c r="I16">
        <v>5111</v>
      </c>
      <c r="J16">
        <f t="shared" si="0"/>
        <v>-54</v>
      </c>
      <c r="K16" s="21">
        <f t="shared" si="1"/>
        <v>-1.0565447074936412E-2</v>
      </c>
      <c r="M16" t="s">
        <v>47</v>
      </c>
      <c r="N16">
        <v>3213</v>
      </c>
      <c r="O16" s="24">
        <v>6.3165965477922387E-2</v>
      </c>
      <c r="P16">
        <v>3216</v>
      </c>
      <c r="Q16">
        <v>-3</v>
      </c>
      <c r="R16">
        <v>-9.3283582089552237E-4</v>
      </c>
    </row>
    <row r="17" spans="1:18" x14ac:dyDescent="0.25">
      <c r="A17" t="s">
        <v>144</v>
      </c>
      <c r="B17">
        <v>19</v>
      </c>
      <c r="C17" s="24">
        <f t="shared" si="2"/>
        <v>3.7353045256163255E-4</v>
      </c>
      <c r="D17" s="9">
        <v>16</v>
      </c>
      <c r="F17" t="s">
        <v>52</v>
      </c>
      <c r="G17">
        <v>1229</v>
      </c>
      <c r="H17" s="24">
        <v>2.416152243148665E-2</v>
      </c>
      <c r="I17">
        <v>1225</v>
      </c>
      <c r="J17">
        <f t="shared" si="0"/>
        <v>4</v>
      </c>
      <c r="K17" s="21">
        <f t="shared" si="1"/>
        <v>3.2653061224489797E-3</v>
      </c>
      <c r="M17" t="s">
        <v>147</v>
      </c>
      <c r="N17">
        <v>350</v>
      </c>
      <c r="O17" s="24">
        <v>6.8808241261353363E-3</v>
      </c>
      <c r="P17">
        <v>352</v>
      </c>
      <c r="Q17">
        <v>-2</v>
      </c>
      <c r="R17">
        <v>-5.681818181818182E-3</v>
      </c>
    </row>
    <row r="18" spans="1:18" x14ac:dyDescent="0.25">
      <c r="A18" t="s">
        <v>145</v>
      </c>
      <c r="B18">
        <v>138</v>
      </c>
      <c r="C18" s="24">
        <f t="shared" si="2"/>
        <v>2.7130106554476468E-3</v>
      </c>
      <c r="D18" s="9">
        <v>142</v>
      </c>
      <c r="F18" t="s">
        <v>47</v>
      </c>
      <c r="G18">
        <v>3213</v>
      </c>
      <c r="H18" s="24">
        <v>6.3165965477922387E-2</v>
      </c>
      <c r="I18">
        <v>3216</v>
      </c>
      <c r="J18">
        <f t="shared" si="0"/>
        <v>-3</v>
      </c>
      <c r="K18" s="21">
        <f t="shared" si="1"/>
        <v>-9.3283582089552237E-4</v>
      </c>
      <c r="M18" t="s">
        <v>125</v>
      </c>
      <c r="N18">
        <v>210</v>
      </c>
      <c r="O18" s="24">
        <v>4.1284944756812018E-3</v>
      </c>
      <c r="P18">
        <v>211</v>
      </c>
      <c r="Q18">
        <v>-1</v>
      </c>
      <c r="R18">
        <v>-4.7393364928909956E-3</v>
      </c>
    </row>
    <row r="19" spans="1:18" x14ac:dyDescent="0.25">
      <c r="A19" t="s">
        <v>146</v>
      </c>
      <c r="B19">
        <v>36</v>
      </c>
      <c r="C19" s="24">
        <f t="shared" si="2"/>
        <v>7.0774191011677742E-4</v>
      </c>
      <c r="D19" s="9">
        <v>34</v>
      </c>
      <c r="F19" t="s">
        <v>45</v>
      </c>
      <c r="G19">
        <v>7065</v>
      </c>
      <c r="H19" s="24">
        <v>0.13889434986041757</v>
      </c>
      <c r="I19">
        <v>7093</v>
      </c>
      <c r="J19">
        <f t="shared" si="0"/>
        <v>-28</v>
      </c>
      <c r="K19" s="21">
        <f t="shared" si="1"/>
        <v>-3.9475539264063157E-3</v>
      </c>
      <c r="M19" t="s">
        <v>126</v>
      </c>
      <c r="N19">
        <v>961</v>
      </c>
      <c r="O19" s="24">
        <v>1.8892777100617309E-2</v>
      </c>
      <c r="P19">
        <v>962</v>
      </c>
      <c r="Q19">
        <v>-1</v>
      </c>
      <c r="R19">
        <v>-1.0395010395010396E-3</v>
      </c>
    </row>
    <row r="20" spans="1:18" x14ac:dyDescent="0.25">
      <c r="A20" t="s">
        <v>147</v>
      </c>
      <c r="B20">
        <v>350</v>
      </c>
      <c r="C20" s="24">
        <f t="shared" si="2"/>
        <v>6.8808241261353363E-3</v>
      </c>
      <c r="D20" s="9">
        <v>352</v>
      </c>
      <c r="F20" t="s">
        <v>49</v>
      </c>
      <c r="G20">
        <v>5288</v>
      </c>
      <c r="H20" s="24">
        <v>0.10395942279715331</v>
      </c>
      <c r="I20">
        <v>5318</v>
      </c>
      <c r="J20">
        <f t="shared" si="0"/>
        <v>-30</v>
      </c>
      <c r="K20" s="21">
        <f t="shared" si="1"/>
        <v>-5.6412185031966908E-3</v>
      </c>
      <c r="M20" t="s">
        <v>157</v>
      </c>
      <c r="N20">
        <v>471</v>
      </c>
      <c r="O20" s="24">
        <v>9.2596233240278374E-3</v>
      </c>
      <c r="P20">
        <v>470</v>
      </c>
      <c r="Q20">
        <v>1</v>
      </c>
      <c r="R20">
        <v>2.1276595744680851E-3</v>
      </c>
    </row>
    <row r="21" spans="1:18" x14ac:dyDescent="0.25">
      <c r="A21" t="s">
        <v>148</v>
      </c>
      <c r="B21">
        <v>0</v>
      </c>
      <c r="C21" s="24">
        <f t="shared" si="2"/>
        <v>0</v>
      </c>
      <c r="D21" s="9">
        <v>0</v>
      </c>
      <c r="F21" t="s">
        <v>70</v>
      </c>
      <c r="G21">
        <v>190</v>
      </c>
      <c r="H21" s="24">
        <v>3.7353045256163253E-3</v>
      </c>
      <c r="I21">
        <v>186</v>
      </c>
      <c r="J21">
        <f t="shared" si="0"/>
        <v>4</v>
      </c>
      <c r="K21" s="21">
        <f t="shared" si="1"/>
        <v>2.1505376344086023E-2</v>
      </c>
      <c r="M21" t="s">
        <v>129</v>
      </c>
      <c r="N21">
        <v>152</v>
      </c>
      <c r="O21" s="24">
        <v>2.9882436204930604E-3</v>
      </c>
      <c r="P21">
        <v>150</v>
      </c>
      <c r="Q21">
        <v>2</v>
      </c>
      <c r="R21">
        <v>1.3333333333333334E-2</v>
      </c>
    </row>
    <row r="22" spans="1:18" x14ac:dyDescent="0.25">
      <c r="A22" t="s">
        <v>127</v>
      </c>
      <c r="B22">
        <v>67</v>
      </c>
      <c r="C22" s="24">
        <f t="shared" si="2"/>
        <v>1.3171863327173358E-3</v>
      </c>
      <c r="D22" s="9">
        <v>65</v>
      </c>
      <c r="F22" t="s">
        <v>164</v>
      </c>
      <c r="G22">
        <v>230</v>
      </c>
      <c r="H22" s="24">
        <v>4.5216844257460779E-3</v>
      </c>
      <c r="I22">
        <v>247</v>
      </c>
      <c r="J22">
        <f t="shared" si="0"/>
        <v>-17</v>
      </c>
      <c r="K22" s="21">
        <f t="shared" si="1"/>
        <v>-6.8825910931174086E-2</v>
      </c>
      <c r="M22" t="s">
        <v>170</v>
      </c>
      <c r="N22">
        <v>177</v>
      </c>
      <c r="O22" s="24">
        <v>3.4797310580741555E-3</v>
      </c>
      <c r="P22">
        <v>174</v>
      </c>
      <c r="Q22">
        <v>3</v>
      </c>
      <c r="R22">
        <v>1.7241379310344827E-2</v>
      </c>
    </row>
    <row r="23" spans="1:18" x14ac:dyDescent="0.25">
      <c r="A23" t="s">
        <v>149</v>
      </c>
      <c r="B23">
        <v>0</v>
      </c>
      <c r="C23" s="24">
        <f t="shared" si="2"/>
        <v>0</v>
      </c>
      <c r="D23" s="9" t="s">
        <v>206</v>
      </c>
      <c r="F23" t="s">
        <v>46</v>
      </c>
      <c r="G23">
        <v>4526</v>
      </c>
      <c r="H23" s="24">
        <v>8.8978885699681515E-2</v>
      </c>
      <c r="I23">
        <v>4475</v>
      </c>
      <c r="J23">
        <f t="shared" si="0"/>
        <v>51</v>
      </c>
      <c r="K23" s="21">
        <f t="shared" si="1"/>
        <v>1.1396648044692738E-2</v>
      </c>
      <c r="M23" t="s">
        <v>52</v>
      </c>
      <c r="N23">
        <v>1229</v>
      </c>
      <c r="O23" s="24">
        <v>2.416152243148665E-2</v>
      </c>
      <c r="P23">
        <v>1225</v>
      </c>
      <c r="Q23">
        <v>4</v>
      </c>
      <c r="R23">
        <v>3.2653061224489797E-3</v>
      </c>
    </row>
    <row r="24" spans="1:18" x14ac:dyDescent="0.25">
      <c r="A24" t="s">
        <v>150</v>
      </c>
      <c r="B24">
        <v>107</v>
      </c>
      <c r="C24" s="24">
        <f t="shared" si="2"/>
        <v>2.1035662328470883E-3</v>
      </c>
      <c r="D24" s="9">
        <v>109</v>
      </c>
      <c r="F24" t="s">
        <v>166</v>
      </c>
      <c r="G24">
        <v>174</v>
      </c>
      <c r="H24" s="24">
        <v>3.4207525655644243E-3</v>
      </c>
      <c r="I24">
        <v>164</v>
      </c>
      <c r="J24">
        <f t="shared" si="0"/>
        <v>10</v>
      </c>
      <c r="K24" s="21">
        <f t="shared" si="1"/>
        <v>6.097560975609756E-2</v>
      </c>
      <c r="M24" t="s">
        <v>70</v>
      </c>
      <c r="N24">
        <v>190</v>
      </c>
      <c r="O24" s="24">
        <v>3.7353045256163253E-3</v>
      </c>
      <c r="P24">
        <v>186</v>
      </c>
      <c r="Q24">
        <v>4</v>
      </c>
      <c r="R24">
        <v>2.1505376344086023E-2</v>
      </c>
    </row>
    <row r="25" spans="1:18" x14ac:dyDescent="0.25">
      <c r="A25" t="s">
        <v>151</v>
      </c>
      <c r="B25">
        <v>84</v>
      </c>
      <c r="C25" s="24">
        <f t="shared" si="2"/>
        <v>1.6513977902724807E-3</v>
      </c>
      <c r="D25" s="9">
        <v>87</v>
      </c>
      <c r="F25" t="s">
        <v>167</v>
      </c>
      <c r="G25">
        <v>208</v>
      </c>
      <c r="H25" s="24">
        <v>4.089175480674714E-3</v>
      </c>
      <c r="I25">
        <v>191</v>
      </c>
      <c r="J25">
        <f t="shared" si="0"/>
        <v>17</v>
      </c>
      <c r="K25" s="21">
        <f t="shared" si="1"/>
        <v>8.9005235602094238E-2</v>
      </c>
      <c r="M25" t="s">
        <v>120</v>
      </c>
      <c r="N25">
        <v>1100</v>
      </c>
      <c r="O25" s="24">
        <v>2.16254472535682E-2</v>
      </c>
      <c r="P25">
        <v>1095</v>
      </c>
      <c r="Q25">
        <v>5</v>
      </c>
      <c r="R25">
        <v>4.5662100456621002E-3</v>
      </c>
    </row>
    <row r="26" spans="1:18" x14ac:dyDescent="0.25">
      <c r="A26" t="s">
        <v>152</v>
      </c>
      <c r="B26">
        <v>102</v>
      </c>
      <c r="C26" s="24">
        <f t="shared" si="2"/>
        <v>2.0052687453308692E-3</v>
      </c>
      <c r="D26" s="9">
        <v>106</v>
      </c>
      <c r="F26" t="s">
        <v>67</v>
      </c>
      <c r="G26">
        <v>888</v>
      </c>
      <c r="H26" s="24">
        <v>1.7457633782880511E-2</v>
      </c>
      <c r="I26">
        <v>837</v>
      </c>
      <c r="J26">
        <f t="shared" si="0"/>
        <v>51</v>
      </c>
      <c r="K26" s="21">
        <f t="shared" si="1"/>
        <v>6.093189964157706E-2</v>
      </c>
      <c r="M26" t="s">
        <v>61</v>
      </c>
      <c r="N26">
        <v>248</v>
      </c>
      <c r="O26" s="24">
        <v>4.8755553808044663E-3</v>
      </c>
      <c r="P26">
        <v>243</v>
      </c>
      <c r="Q26">
        <v>5</v>
      </c>
      <c r="R26">
        <v>2.0576131687242798E-2</v>
      </c>
    </row>
    <row r="27" spans="1:18" x14ac:dyDescent="0.25">
      <c r="A27" t="s">
        <v>63</v>
      </c>
      <c r="B27">
        <v>695</v>
      </c>
      <c r="C27" s="24">
        <f t="shared" si="2"/>
        <v>1.3663350764754454E-2</v>
      </c>
      <c r="D27" s="9">
        <v>713</v>
      </c>
      <c r="F27" t="s">
        <v>170</v>
      </c>
      <c r="G27">
        <v>177</v>
      </c>
      <c r="H27" s="24">
        <v>3.4797310580741555E-3</v>
      </c>
      <c r="I27">
        <v>174</v>
      </c>
      <c r="J27">
        <f t="shared" si="0"/>
        <v>3</v>
      </c>
      <c r="K27" s="21">
        <f t="shared" si="1"/>
        <v>1.7241379310344827E-2</v>
      </c>
      <c r="M27" t="s">
        <v>143</v>
      </c>
      <c r="N27">
        <v>175</v>
      </c>
      <c r="O27" s="24">
        <v>3.4404120630676682E-3</v>
      </c>
      <c r="P27">
        <v>167</v>
      </c>
      <c r="Q27">
        <v>8</v>
      </c>
      <c r="R27">
        <v>4.790419161676647E-2</v>
      </c>
    </row>
    <row r="28" spans="1:18" x14ac:dyDescent="0.25">
      <c r="A28" t="s">
        <v>153</v>
      </c>
      <c r="B28">
        <v>75</v>
      </c>
      <c r="C28" s="24">
        <f t="shared" si="2"/>
        <v>1.4744623127432863E-3</v>
      </c>
      <c r="D28" s="9">
        <v>75</v>
      </c>
      <c r="F28" t="s">
        <v>172</v>
      </c>
      <c r="G28">
        <v>734</v>
      </c>
      <c r="H28" s="24">
        <v>1.4430071167380962E-2</v>
      </c>
      <c r="I28">
        <v>743</v>
      </c>
      <c r="J28">
        <f t="shared" si="0"/>
        <v>-9</v>
      </c>
      <c r="K28" s="21">
        <f t="shared" si="1"/>
        <v>-1.2113055181695828E-2</v>
      </c>
      <c r="M28" t="s">
        <v>156</v>
      </c>
      <c r="N28">
        <v>188</v>
      </c>
      <c r="O28" s="24">
        <v>3.6959855306098375E-3</v>
      </c>
      <c r="P28">
        <v>178</v>
      </c>
      <c r="Q28">
        <v>10</v>
      </c>
      <c r="R28">
        <v>5.6179775280898875E-2</v>
      </c>
    </row>
    <row r="29" spans="1:18" x14ac:dyDescent="0.25">
      <c r="A29" t="s">
        <v>154</v>
      </c>
      <c r="B29">
        <v>38</v>
      </c>
      <c r="C29" s="24">
        <f t="shared" si="2"/>
        <v>7.470609051232651E-4</v>
      </c>
      <c r="D29" s="9">
        <v>38</v>
      </c>
      <c r="F29" t="s">
        <v>121</v>
      </c>
      <c r="G29">
        <v>863</v>
      </c>
      <c r="H29" s="24">
        <v>1.6966146345299415E-2</v>
      </c>
      <c r="I29">
        <v>830</v>
      </c>
      <c r="J29">
        <f t="shared" si="0"/>
        <v>33</v>
      </c>
      <c r="K29" s="21">
        <f t="shared" si="1"/>
        <v>3.9759036144578312E-2</v>
      </c>
      <c r="M29" t="s">
        <v>166</v>
      </c>
      <c r="N29">
        <v>174</v>
      </c>
      <c r="O29" s="24">
        <v>3.4207525655644243E-3</v>
      </c>
      <c r="P29">
        <v>164</v>
      </c>
      <c r="Q29">
        <v>10</v>
      </c>
      <c r="R29">
        <v>6.097560975609756E-2</v>
      </c>
    </row>
    <row r="30" spans="1:18" x14ac:dyDescent="0.25">
      <c r="A30" t="s">
        <v>62</v>
      </c>
      <c r="B30">
        <v>191</v>
      </c>
      <c r="C30" s="24">
        <f t="shared" si="2"/>
        <v>3.7549640231195692E-3</v>
      </c>
      <c r="D30" s="9">
        <v>195</v>
      </c>
      <c r="F30" t="s">
        <v>120</v>
      </c>
      <c r="G30">
        <v>1100</v>
      </c>
      <c r="H30" s="24">
        <v>2.16254472535682E-2</v>
      </c>
      <c r="I30">
        <v>1095</v>
      </c>
      <c r="J30">
        <f t="shared" si="0"/>
        <v>5</v>
      </c>
      <c r="K30" s="21">
        <f t="shared" si="1"/>
        <v>4.5662100456621002E-3</v>
      </c>
      <c r="M30" t="s">
        <v>117</v>
      </c>
      <c r="N30">
        <v>763</v>
      </c>
      <c r="O30" s="24">
        <v>1.5000196594975033E-2</v>
      </c>
      <c r="P30">
        <v>751</v>
      </c>
      <c r="Q30">
        <v>12</v>
      </c>
      <c r="R30">
        <v>1.5978695073235686E-2</v>
      </c>
    </row>
    <row r="31" spans="1:18" x14ac:dyDescent="0.25">
      <c r="A31" t="s">
        <v>110</v>
      </c>
      <c r="B31">
        <v>34</v>
      </c>
      <c r="C31" s="24">
        <f t="shared" si="2"/>
        <v>6.6842291511028974E-4</v>
      </c>
      <c r="D31" s="9">
        <v>32</v>
      </c>
      <c r="F31" t="s">
        <v>65</v>
      </c>
      <c r="G31">
        <v>445</v>
      </c>
      <c r="H31" s="24">
        <v>8.7484763889434988E-3</v>
      </c>
      <c r="I31">
        <v>428</v>
      </c>
      <c r="J31">
        <f t="shared" si="0"/>
        <v>17</v>
      </c>
      <c r="K31" s="21">
        <f t="shared" si="1"/>
        <v>3.9719626168224297E-2</v>
      </c>
      <c r="M31" t="s">
        <v>167</v>
      </c>
      <c r="N31">
        <v>208</v>
      </c>
      <c r="O31" s="24">
        <v>4.089175480674714E-3</v>
      </c>
      <c r="P31">
        <v>191</v>
      </c>
      <c r="Q31">
        <v>17</v>
      </c>
      <c r="R31">
        <v>8.9005235602094238E-2</v>
      </c>
    </row>
    <row r="32" spans="1:18" x14ac:dyDescent="0.25">
      <c r="A32" t="s">
        <v>155</v>
      </c>
      <c r="B32">
        <v>21</v>
      </c>
      <c r="C32" s="24">
        <f t="shared" si="2"/>
        <v>4.1284944756812017E-4</v>
      </c>
      <c r="D32" s="9">
        <v>20</v>
      </c>
      <c r="F32" t="s">
        <v>126</v>
      </c>
      <c r="G32">
        <v>961</v>
      </c>
      <c r="H32" s="24">
        <v>1.8892777100617309E-2</v>
      </c>
      <c r="I32">
        <v>962</v>
      </c>
      <c r="J32">
        <f t="shared" si="0"/>
        <v>-1</v>
      </c>
      <c r="K32" s="21">
        <f t="shared" si="1"/>
        <v>-1.0395010395010396E-3</v>
      </c>
      <c r="M32" t="s">
        <v>65</v>
      </c>
      <c r="N32">
        <v>445</v>
      </c>
      <c r="O32" s="24">
        <v>8.7484763889434988E-3</v>
      </c>
      <c r="P32">
        <v>428</v>
      </c>
      <c r="Q32">
        <v>17</v>
      </c>
      <c r="R32">
        <v>3.9719626168224297E-2</v>
      </c>
    </row>
    <row r="33" spans="1:18" x14ac:dyDescent="0.25">
      <c r="A33" t="s">
        <v>156</v>
      </c>
      <c r="B33">
        <v>188</v>
      </c>
      <c r="C33" s="24">
        <f t="shared" si="2"/>
        <v>3.6959855306098375E-3</v>
      </c>
      <c r="D33" s="9">
        <v>178</v>
      </c>
      <c r="F33" t="s">
        <v>173</v>
      </c>
      <c r="G33">
        <v>223</v>
      </c>
      <c r="H33" s="24">
        <v>4.3840679432233711E-3</v>
      </c>
      <c r="I33">
        <v>202</v>
      </c>
      <c r="J33">
        <f t="shared" si="0"/>
        <v>21</v>
      </c>
      <c r="K33" s="21">
        <f t="shared" si="1"/>
        <v>0.10396039603960396</v>
      </c>
      <c r="M33" t="s">
        <v>66</v>
      </c>
      <c r="N33">
        <v>653</v>
      </c>
      <c r="O33" s="24">
        <v>1.2837651869618213E-2</v>
      </c>
      <c r="P33">
        <v>634</v>
      </c>
      <c r="Q33">
        <v>19</v>
      </c>
      <c r="R33">
        <v>2.996845425867508E-2</v>
      </c>
    </row>
    <row r="34" spans="1:18" x14ac:dyDescent="0.25">
      <c r="A34" t="s">
        <v>129</v>
      </c>
      <c r="B34">
        <v>152</v>
      </c>
      <c r="C34" s="24">
        <f t="shared" si="2"/>
        <v>2.9882436204930604E-3</v>
      </c>
      <c r="D34" s="9">
        <v>150</v>
      </c>
      <c r="F34" t="s">
        <v>66</v>
      </c>
      <c r="G34">
        <v>653</v>
      </c>
      <c r="H34" s="24">
        <v>1.2837651869618213E-2</v>
      </c>
      <c r="I34">
        <v>634</v>
      </c>
      <c r="J34">
        <f t="shared" si="0"/>
        <v>19</v>
      </c>
      <c r="K34" s="21">
        <f t="shared" si="1"/>
        <v>2.996845425867508E-2</v>
      </c>
      <c r="M34" t="s">
        <v>114</v>
      </c>
      <c r="N34">
        <v>786</v>
      </c>
      <c r="O34" s="24">
        <v>1.545236503754964E-2</v>
      </c>
      <c r="P34">
        <v>767</v>
      </c>
      <c r="Q34">
        <v>19</v>
      </c>
      <c r="R34">
        <v>2.4771838331160364E-2</v>
      </c>
    </row>
    <row r="35" spans="1:18" x14ac:dyDescent="0.25">
      <c r="A35" t="s">
        <v>157</v>
      </c>
      <c r="B35">
        <v>471</v>
      </c>
      <c r="C35" s="24">
        <f t="shared" si="2"/>
        <v>9.2596233240278374E-3</v>
      </c>
      <c r="D35" s="9">
        <v>470</v>
      </c>
      <c r="F35" t="s">
        <v>122</v>
      </c>
      <c r="G35">
        <v>1118</v>
      </c>
      <c r="H35" s="24">
        <v>2.1979318208626586E-2</v>
      </c>
      <c r="I35">
        <v>1086</v>
      </c>
      <c r="J35">
        <f t="shared" si="0"/>
        <v>32</v>
      </c>
      <c r="K35" s="21">
        <f t="shared" si="1"/>
        <v>2.9465930018416207E-2</v>
      </c>
      <c r="M35" t="s">
        <v>173</v>
      </c>
      <c r="N35">
        <v>223</v>
      </c>
      <c r="O35" s="24">
        <v>4.3840679432233711E-3</v>
      </c>
      <c r="P35">
        <v>202</v>
      </c>
      <c r="Q35">
        <v>21</v>
      </c>
      <c r="R35">
        <v>0.10396039603960396</v>
      </c>
    </row>
    <row r="36" spans="1:18" x14ac:dyDescent="0.25">
      <c r="A36" t="s">
        <v>158</v>
      </c>
      <c r="B36">
        <v>22</v>
      </c>
      <c r="C36" s="24">
        <f t="shared" si="2"/>
        <v>4.3250894507136395E-4</v>
      </c>
      <c r="D36" s="9">
        <v>18</v>
      </c>
      <c r="F36" t="s">
        <v>60</v>
      </c>
      <c r="G36">
        <v>302</v>
      </c>
      <c r="H36" s="24">
        <v>5.937168245979633E-3</v>
      </c>
      <c r="I36">
        <v>312</v>
      </c>
      <c r="J36">
        <f t="shared" si="0"/>
        <v>-10</v>
      </c>
      <c r="K36" s="21">
        <f t="shared" si="1"/>
        <v>-3.2051282051282048E-2</v>
      </c>
      <c r="M36" t="s">
        <v>69</v>
      </c>
      <c r="N36">
        <v>537</v>
      </c>
      <c r="O36" s="24">
        <v>1.055715015924193E-2</v>
      </c>
      <c r="P36">
        <v>509</v>
      </c>
      <c r="Q36">
        <v>28</v>
      </c>
      <c r="R36">
        <v>5.50098231827112E-2</v>
      </c>
    </row>
    <row r="37" spans="1:18" x14ac:dyDescent="0.25">
      <c r="A37" t="s">
        <v>159</v>
      </c>
      <c r="B37">
        <v>0</v>
      </c>
      <c r="C37" s="24">
        <f t="shared" si="2"/>
        <v>0</v>
      </c>
      <c r="D37" s="9" t="s">
        <v>206</v>
      </c>
      <c r="F37" t="s">
        <v>61</v>
      </c>
      <c r="G37">
        <v>248</v>
      </c>
      <c r="H37" s="24">
        <v>4.8755553808044663E-3</v>
      </c>
      <c r="I37">
        <v>243</v>
      </c>
      <c r="J37">
        <f t="shared" si="0"/>
        <v>5</v>
      </c>
      <c r="K37" s="21">
        <f t="shared" si="1"/>
        <v>2.0576131687242798E-2</v>
      </c>
      <c r="M37" t="s">
        <v>122</v>
      </c>
      <c r="N37">
        <v>1118</v>
      </c>
      <c r="O37" s="24">
        <v>2.1979318208626586E-2</v>
      </c>
      <c r="P37">
        <v>1086</v>
      </c>
      <c r="Q37">
        <v>32</v>
      </c>
      <c r="R37">
        <v>2.9465930018416207E-2</v>
      </c>
    </row>
    <row r="38" spans="1:18" x14ac:dyDescent="0.25">
      <c r="A38" t="s">
        <v>160</v>
      </c>
      <c r="B38">
        <v>9</v>
      </c>
      <c r="C38" s="24">
        <f t="shared" si="2"/>
        <v>1.7693547752919435E-4</v>
      </c>
      <c r="D38" s="9">
        <v>10</v>
      </c>
      <c r="F38" t="s">
        <v>114</v>
      </c>
      <c r="G38">
        <v>786</v>
      </c>
      <c r="H38" s="24">
        <v>1.545236503754964E-2</v>
      </c>
      <c r="I38">
        <v>767</v>
      </c>
      <c r="J38">
        <f t="shared" si="0"/>
        <v>19</v>
      </c>
      <c r="K38" s="21">
        <f t="shared" si="1"/>
        <v>2.4771838331160364E-2</v>
      </c>
      <c r="M38" t="s">
        <v>121</v>
      </c>
      <c r="N38">
        <v>863</v>
      </c>
      <c r="O38" s="24">
        <v>1.6966146345299415E-2</v>
      </c>
      <c r="P38">
        <v>830</v>
      </c>
      <c r="Q38">
        <v>33</v>
      </c>
      <c r="R38">
        <v>3.9759036144578312E-2</v>
      </c>
    </row>
    <row r="39" spans="1:18" x14ac:dyDescent="0.25">
      <c r="A39" t="s">
        <v>161</v>
      </c>
      <c r="B39">
        <v>31</v>
      </c>
      <c r="C39" s="24">
        <f t="shared" si="2"/>
        <v>6.0944442260055828E-4</v>
      </c>
      <c r="D39" s="9">
        <v>32</v>
      </c>
      <c r="F39" t="s">
        <v>117</v>
      </c>
      <c r="G39">
        <v>763</v>
      </c>
      <c r="H39" s="24">
        <v>1.5000196594975033E-2</v>
      </c>
      <c r="I39">
        <v>751</v>
      </c>
      <c r="J39">
        <f t="shared" si="0"/>
        <v>12</v>
      </c>
      <c r="K39" s="21">
        <f t="shared" si="1"/>
        <v>1.5978695073235686E-2</v>
      </c>
      <c r="M39" t="s">
        <v>119</v>
      </c>
      <c r="N39">
        <v>473</v>
      </c>
      <c r="O39" s="24">
        <v>9.298942319034326E-3</v>
      </c>
      <c r="P39">
        <v>437</v>
      </c>
      <c r="Q39">
        <v>36</v>
      </c>
      <c r="R39">
        <v>8.2379862700228831E-2</v>
      </c>
    </row>
    <row r="40" spans="1:18" x14ac:dyDescent="0.25">
      <c r="A40" t="s">
        <v>162</v>
      </c>
      <c r="B40">
        <v>0</v>
      </c>
      <c r="C40" s="24">
        <f t="shared" si="2"/>
        <v>0</v>
      </c>
      <c r="D40" s="9" t="s">
        <v>206</v>
      </c>
      <c r="F40" t="s">
        <v>53</v>
      </c>
      <c r="G40">
        <v>1408</v>
      </c>
      <c r="H40" s="24">
        <v>2.7680572484567293E-2</v>
      </c>
      <c r="I40">
        <v>1353</v>
      </c>
      <c r="J40">
        <f t="shared" si="0"/>
        <v>55</v>
      </c>
      <c r="K40" s="21">
        <f t="shared" si="1"/>
        <v>4.065040650406504E-2</v>
      </c>
      <c r="M40" t="s">
        <v>50</v>
      </c>
      <c r="N40">
        <v>1621</v>
      </c>
      <c r="O40" s="24">
        <v>3.1868045452758224E-2</v>
      </c>
      <c r="P40">
        <v>1570</v>
      </c>
      <c r="Q40">
        <v>51</v>
      </c>
      <c r="R40">
        <v>3.2484076433121019E-2</v>
      </c>
    </row>
    <row r="41" spans="1:18" x14ac:dyDescent="0.25">
      <c r="A41" t="s">
        <v>50</v>
      </c>
      <c r="B41">
        <v>1621</v>
      </c>
      <c r="C41" s="24">
        <f t="shared" si="2"/>
        <v>3.1868045452758224E-2</v>
      </c>
      <c r="D41" s="9">
        <v>1570</v>
      </c>
      <c r="F41" t="s">
        <v>68</v>
      </c>
      <c r="G41">
        <v>1991</v>
      </c>
      <c r="H41" s="24">
        <v>3.9142059528958439E-2</v>
      </c>
      <c r="I41">
        <v>1892</v>
      </c>
      <c r="J41">
        <f t="shared" si="0"/>
        <v>99</v>
      </c>
      <c r="K41" s="21">
        <f t="shared" si="1"/>
        <v>5.232558139534884E-2</v>
      </c>
      <c r="M41" t="s">
        <v>46</v>
      </c>
      <c r="N41">
        <v>4526</v>
      </c>
      <c r="O41" s="24">
        <v>8.8978885699681515E-2</v>
      </c>
      <c r="P41">
        <v>4475</v>
      </c>
      <c r="Q41">
        <v>51</v>
      </c>
      <c r="R41">
        <v>1.1396648044692738E-2</v>
      </c>
    </row>
    <row r="42" spans="1:18" x14ac:dyDescent="0.25">
      <c r="A42" t="s">
        <v>125</v>
      </c>
      <c r="B42">
        <v>210</v>
      </c>
      <c r="C42" s="24">
        <f t="shared" si="2"/>
        <v>4.1284944756812018E-3</v>
      </c>
      <c r="D42" s="9">
        <v>211</v>
      </c>
      <c r="F42" t="s">
        <v>69</v>
      </c>
      <c r="G42">
        <v>537</v>
      </c>
      <c r="H42" s="24">
        <v>1.055715015924193E-2</v>
      </c>
      <c r="I42">
        <v>509</v>
      </c>
      <c r="J42">
        <f t="shared" si="0"/>
        <v>28</v>
      </c>
      <c r="K42" s="21">
        <f t="shared" si="1"/>
        <v>5.50098231827112E-2</v>
      </c>
      <c r="M42" t="s">
        <v>67</v>
      </c>
      <c r="N42">
        <v>888</v>
      </c>
      <c r="O42" s="24">
        <v>1.7457633782880511E-2</v>
      </c>
      <c r="P42">
        <v>837</v>
      </c>
      <c r="Q42">
        <v>51</v>
      </c>
      <c r="R42">
        <v>6.093189964157706E-2</v>
      </c>
    </row>
    <row r="43" spans="1:18" x14ac:dyDescent="0.25">
      <c r="A43" t="s">
        <v>48</v>
      </c>
      <c r="B43">
        <v>5057</v>
      </c>
      <c r="C43" s="24">
        <f t="shared" si="2"/>
        <v>9.9418078873903984E-2</v>
      </c>
      <c r="D43" s="9">
        <v>5111</v>
      </c>
      <c r="F43" t="s">
        <v>119</v>
      </c>
      <c r="G43">
        <v>473</v>
      </c>
      <c r="H43" s="24">
        <v>9.298942319034326E-3</v>
      </c>
      <c r="I43">
        <v>437</v>
      </c>
      <c r="J43">
        <f t="shared" si="0"/>
        <v>36</v>
      </c>
      <c r="K43" s="21">
        <f t="shared" si="1"/>
        <v>8.2379862700228831E-2</v>
      </c>
      <c r="M43" t="s">
        <v>53</v>
      </c>
      <c r="N43">
        <v>1408</v>
      </c>
      <c r="O43" s="24">
        <v>2.7680572484567293E-2</v>
      </c>
      <c r="P43">
        <v>1353</v>
      </c>
      <c r="Q43">
        <v>55</v>
      </c>
      <c r="R43">
        <v>4.065040650406504E-2</v>
      </c>
    </row>
    <row r="44" spans="1:18" x14ac:dyDescent="0.25">
      <c r="A44" t="s">
        <v>52</v>
      </c>
      <c r="B44">
        <v>1229</v>
      </c>
      <c r="C44" s="24">
        <f t="shared" si="2"/>
        <v>2.416152243148665E-2</v>
      </c>
      <c r="D44" s="9">
        <v>1225</v>
      </c>
      <c r="F44" t="s">
        <v>59</v>
      </c>
      <c r="G44">
        <v>667</v>
      </c>
      <c r="H44" s="24">
        <v>1.3112884834663626E-2</v>
      </c>
      <c r="I44">
        <v>698</v>
      </c>
      <c r="J44">
        <f t="shared" si="0"/>
        <v>-31</v>
      </c>
      <c r="K44" s="21">
        <f t="shared" si="1"/>
        <v>-4.4412607449856735E-2</v>
      </c>
      <c r="M44" t="s">
        <v>51</v>
      </c>
      <c r="N44">
        <v>2941</v>
      </c>
      <c r="O44" s="24">
        <v>5.7818582157040069E-2</v>
      </c>
      <c r="P44">
        <v>2850</v>
      </c>
      <c r="Q44">
        <v>91</v>
      </c>
      <c r="R44">
        <v>3.1929824561403509E-2</v>
      </c>
    </row>
    <row r="45" spans="1:18" x14ac:dyDescent="0.25">
      <c r="A45" t="s">
        <v>47</v>
      </c>
      <c r="B45">
        <v>3213</v>
      </c>
      <c r="C45" s="24">
        <f t="shared" si="2"/>
        <v>6.3165965477922387E-2</v>
      </c>
      <c r="D45" s="9">
        <v>3216</v>
      </c>
      <c r="F45" t="s">
        <v>51</v>
      </c>
      <c r="G45">
        <v>2941</v>
      </c>
      <c r="H45" s="24">
        <v>5.7818582157040069E-2</v>
      </c>
      <c r="I45">
        <v>2850</v>
      </c>
      <c r="J45">
        <f t="shared" si="0"/>
        <v>91</v>
      </c>
      <c r="K45" s="21">
        <f t="shared" si="1"/>
        <v>3.1929824561403509E-2</v>
      </c>
      <c r="M45" t="s">
        <v>68</v>
      </c>
      <c r="N45">
        <v>1991</v>
      </c>
      <c r="O45" s="24">
        <v>3.9142059528958439E-2</v>
      </c>
      <c r="P45">
        <v>1892</v>
      </c>
      <c r="Q45">
        <v>99</v>
      </c>
      <c r="R45">
        <v>5.232558139534884E-2</v>
      </c>
    </row>
    <row r="46" spans="1:18" x14ac:dyDescent="0.25">
      <c r="A46" t="s">
        <v>45</v>
      </c>
      <c r="B46">
        <v>7065</v>
      </c>
      <c r="C46" s="24">
        <f t="shared" si="2"/>
        <v>0.13889434986041757</v>
      </c>
      <c r="D46" s="9">
        <v>7093</v>
      </c>
      <c r="F46" t="s">
        <v>132</v>
      </c>
      <c r="G46">
        <v>50866</v>
      </c>
      <c r="H46" s="24">
        <v>1</v>
      </c>
      <c r="I46">
        <v>50368</v>
      </c>
      <c r="J46">
        <f t="shared" si="0"/>
        <v>498</v>
      </c>
      <c r="K46" s="21">
        <f t="shared" si="1"/>
        <v>9.8872299872935204E-3</v>
      </c>
    </row>
    <row r="47" spans="1:18" x14ac:dyDescent="0.25">
      <c r="A47" t="s">
        <v>49</v>
      </c>
      <c r="B47">
        <v>5288</v>
      </c>
      <c r="C47" s="24">
        <f t="shared" si="2"/>
        <v>0.10395942279715331</v>
      </c>
      <c r="D47" s="9">
        <v>5318</v>
      </c>
      <c r="I47" s="24"/>
      <c r="M47" t="s">
        <v>132</v>
      </c>
      <c r="N47">
        <v>50866</v>
      </c>
      <c r="O47" s="24">
        <v>1</v>
      </c>
      <c r="P47">
        <v>50368</v>
      </c>
      <c r="Q47">
        <v>498</v>
      </c>
      <c r="R47">
        <v>9.8872299872935204E-3</v>
      </c>
    </row>
    <row r="48" spans="1:18" x14ac:dyDescent="0.25">
      <c r="A48" t="s">
        <v>163</v>
      </c>
      <c r="B48">
        <v>0</v>
      </c>
      <c r="C48" s="24">
        <f t="shared" si="2"/>
        <v>0</v>
      </c>
      <c r="D48" s="9">
        <v>5</v>
      </c>
      <c r="I48" s="24"/>
      <c r="O48" s="24"/>
    </row>
    <row r="49" spans="1:15" x14ac:dyDescent="0.25">
      <c r="A49" t="s">
        <v>109</v>
      </c>
      <c r="B49">
        <v>11</v>
      </c>
      <c r="C49" s="24">
        <f t="shared" si="2"/>
        <v>2.1625447253568198E-4</v>
      </c>
      <c r="D49" s="9">
        <v>12</v>
      </c>
      <c r="I49" s="24"/>
      <c r="O49" s="24"/>
    </row>
    <row r="50" spans="1:15" x14ac:dyDescent="0.25">
      <c r="A50" t="s">
        <v>70</v>
      </c>
      <c r="B50">
        <v>190</v>
      </c>
      <c r="C50" s="24">
        <f t="shared" si="2"/>
        <v>3.7353045256163253E-3</v>
      </c>
      <c r="D50" s="9">
        <v>186</v>
      </c>
      <c r="I50" s="24"/>
      <c r="O50" s="24"/>
    </row>
    <row r="51" spans="1:15" x14ac:dyDescent="0.25">
      <c r="A51" t="s">
        <v>164</v>
      </c>
      <c r="B51">
        <v>230</v>
      </c>
      <c r="C51" s="24">
        <f t="shared" si="2"/>
        <v>4.5216844257460779E-3</v>
      </c>
      <c r="D51" s="9">
        <v>247</v>
      </c>
      <c r="I51" s="24"/>
      <c r="O51" s="24"/>
    </row>
    <row r="52" spans="1:15" x14ac:dyDescent="0.25">
      <c r="A52" t="s">
        <v>165</v>
      </c>
      <c r="B52">
        <v>107</v>
      </c>
      <c r="C52" s="24">
        <f t="shared" si="2"/>
        <v>2.1035662328470883E-3</v>
      </c>
      <c r="D52" s="9">
        <v>101</v>
      </c>
      <c r="I52" s="24"/>
      <c r="O52" s="24"/>
    </row>
    <row r="53" spans="1:15" x14ac:dyDescent="0.25">
      <c r="A53" t="s">
        <v>46</v>
      </c>
      <c r="B53">
        <v>4526</v>
      </c>
      <c r="C53" s="24">
        <f t="shared" si="2"/>
        <v>8.8978885699681515E-2</v>
      </c>
      <c r="D53" s="9">
        <v>4475</v>
      </c>
      <c r="I53" s="24"/>
      <c r="O53" s="24"/>
    </row>
    <row r="54" spans="1:15" x14ac:dyDescent="0.25">
      <c r="A54" t="s">
        <v>166</v>
      </c>
      <c r="B54">
        <v>174</v>
      </c>
      <c r="C54" s="24">
        <f t="shared" si="2"/>
        <v>3.4207525655644243E-3</v>
      </c>
      <c r="D54" s="9">
        <v>164</v>
      </c>
      <c r="I54" s="24"/>
      <c r="O54" s="24"/>
    </row>
    <row r="55" spans="1:15" x14ac:dyDescent="0.25">
      <c r="A55" t="s">
        <v>167</v>
      </c>
      <c r="B55">
        <v>208</v>
      </c>
      <c r="C55" s="24">
        <f t="shared" si="2"/>
        <v>4.089175480674714E-3</v>
      </c>
      <c r="D55" s="9">
        <v>191</v>
      </c>
      <c r="I55" s="24"/>
      <c r="O55" s="24"/>
    </row>
    <row r="56" spans="1:15" x14ac:dyDescent="0.25">
      <c r="A56" t="s">
        <v>168</v>
      </c>
      <c r="B56">
        <v>12</v>
      </c>
      <c r="C56" s="24">
        <f t="shared" si="2"/>
        <v>2.3591397003892582E-4</v>
      </c>
      <c r="D56" s="9">
        <v>12</v>
      </c>
      <c r="I56" s="24"/>
      <c r="O56" s="24"/>
    </row>
    <row r="57" spans="1:15" x14ac:dyDescent="0.25">
      <c r="A57" t="s">
        <v>169</v>
      </c>
      <c r="B57">
        <v>88</v>
      </c>
      <c r="C57" s="24">
        <f t="shared" si="2"/>
        <v>1.7300357802854558E-3</v>
      </c>
      <c r="D57" s="9">
        <v>90</v>
      </c>
      <c r="I57" s="24"/>
      <c r="O57" s="24"/>
    </row>
    <row r="58" spans="1:15" x14ac:dyDescent="0.25">
      <c r="A58" t="s">
        <v>67</v>
      </c>
      <c r="B58">
        <v>888</v>
      </c>
      <c r="C58" s="24">
        <f t="shared" si="2"/>
        <v>1.7457633782880511E-2</v>
      </c>
      <c r="D58" s="9">
        <v>837</v>
      </c>
      <c r="I58" s="24"/>
      <c r="O58" s="24"/>
    </row>
    <row r="59" spans="1:15" x14ac:dyDescent="0.25">
      <c r="A59" t="s">
        <v>170</v>
      </c>
      <c r="B59">
        <v>177</v>
      </c>
      <c r="C59" s="24">
        <f t="shared" si="2"/>
        <v>3.4797310580741555E-3</v>
      </c>
      <c r="D59" s="9">
        <v>174</v>
      </c>
      <c r="I59" s="24"/>
      <c r="O59" s="24"/>
    </row>
    <row r="60" spans="1:15" x14ac:dyDescent="0.25">
      <c r="A60" t="s">
        <v>115</v>
      </c>
      <c r="B60">
        <v>64</v>
      </c>
      <c r="C60" s="24">
        <f t="shared" si="2"/>
        <v>1.2582078402076043E-3</v>
      </c>
      <c r="D60" s="9">
        <v>53</v>
      </c>
      <c r="I60" s="24"/>
      <c r="O60" s="24"/>
    </row>
    <row r="61" spans="1:15" x14ac:dyDescent="0.25">
      <c r="A61" t="s">
        <v>171</v>
      </c>
      <c r="B61">
        <v>56</v>
      </c>
      <c r="C61" s="24">
        <f t="shared" si="2"/>
        <v>1.1009318601816539E-3</v>
      </c>
      <c r="D61" s="9">
        <v>54</v>
      </c>
      <c r="I61" s="24"/>
      <c r="O61" s="24"/>
    </row>
    <row r="62" spans="1:15" x14ac:dyDescent="0.25">
      <c r="A62" t="s">
        <v>172</v>
      </c>
      <c r="B62">
        <v>734</v>
      </c>
      <c r="C62" s="24">
        <f t="shared" si="2"/>
        <v>1.4430071167380962E-2</v>
      </c>
      <c r="D62" s="9">
        <v>743</v>
      </c>
      <c r="I62" s="24"/>
      <c r="O62" s="24"/>
    </row>
    <row r="63" spans="1:15" x14ac:dyDescent="0.25">
      <c r="A63" t="s">
        <v>121</v>
      </c>
      <c r="B63">
        <v>863</v>
      </c>
      <c r="C63" s="24">
        <f t="shared" si="2"/>
        <v>1.6966146345299415E-2</v>
      </c>
      <c r="D63" s="9">
        <v>830</v>
      </c>
      <c r="I63" s="24"/>
      <c r="O63" s="24"/>
    </row>
    <row r="64" spans="1:15" x14ac:dyDescent="0.25">
      <c r="A64" t="s">
        <v>120</v>
      </c>
      <c r="B64">
        <v>1100</v>
      </c>
      <c r="C64" s="24">
        <f t="shared" si="2"/>
        <v>2.16254472535682E-2</v>
      </c>
      <c r="D64" s="9">
        <v>1095</v>
      </c>
      <c r="I64" s="24"/>
      <c r="O64" s="24"/>
    </row>
    <row r="65" spans="1:15" x14ac:dyDescent="0.25">
      <c r="A65" t="s">
        <v>65</v>
      </c>
      <c r="B65">
        <v>445</v>
      </c>
      <c r="C65" s="24">
        <f t="shared" si="2"/>
        <v>8.7484763889434988E-3</v>
      </c>
      <c r="D65" s="9">
        <v>428</v>
      </c>
      <c r="I65" s="24"/>
      <c r="O65" s="24"/>
    </row>
    <row r="66" spans="1:15" x14ac:dyDescent="0.25">
      <c r="A66" t="s">
        <v>126</v>
      </c>
      <c r="B66">
        <v>961</v>
      </c>
      <c r="C66" s="24">
        <f t="shared" si="2"/>
        <v>1.8892777100617309E-2</v>
      </c>
      <c r="D66" s="9">
        <v>962</v>
      </c>
      <c r="I66" s="24"/>
      <c r="O66" s="24"/>
    </row>
    <row r="67" spans="1:15" x14ac:dyDescent="0.25">
      <c r="A67" t="s">
        <v>173</v>
      </c>
      <c r="B67">
        <v>223</v>
      </c>
      <c r="C67" s="24">
        <f t="shared" si="2"/>
        <v>4.3840679432233711E-3</v>
      </c>
      <c r="D67" s="9">
        <v>202</v>
      </c>
      <c r="I67" s="24"/>
      <c r="O67" s="24"/>
    </row>
    <row r="68" spans="1:15" x14ac:dyDescent="0.25">
      <c r="A68" t="s">
        <v>66</v>
      </c>
      <c r="B68">
        <v>653</v>
      </c>
      <c r="C68" s="24">
        <f t="shared" si="2"/>
        <v>1.2837651869618213E-2</v>
      </c>
      <c r="D68" s="9">
        <v>634</v>
      </c>
      <c r="I68" s="24"/>
      <c r="O68" s="24"/>
    </row>
    <row r="69" spans="1:15" x14ac:dyDescent="0.25">
      <c r="A69" t="s">
        <v>122</v>
      </c>
      <c r="B69">
        <v>1118</v>
      </c>
      <c r="C69" s="24">
        <f t="shared" ref="C69:C91" si="3">B69/$B$92</f>
        <v>2.1979318208626586E-2</v>
      </c>
      <c r="D69" s="9">
        <v>1086</v>
      </c>
      <c r="I69" s="24"/>
      <c r="O69" s="24"/>
    </row>
    <row r="70" spans="1:15" x14ac:dyDescent="0.25">
      <c r="A70" t="s">
        <v>174</v>
      </c>
      <c r="B70">
        <v>113</v>
      </c>
      <c r="C70" s="24">
        <f t="shared" si="3"/>
        <v>2.2215232178665512E-3</v>
      </c>
      <c r="D70" s="9">
        <v>114</v>
      </c>
      <c r="I70" s="24"/>
      <c r="O70" s="24"/>
    </row>
    <row r="71" spans="1:15" x14ac:dyDescent="0.25">
      <c r="A71" t="s">
        <v>60</v>
      </c>
      <c r="B71">
        <v>302</v>
      </c>
      <c r="C71" s="24">
        <f t="shared" si="3"/>
        <v>5.937168245979633E-3</v>
      </c>
      <c r="D71" s="9">
        <v>312</v>
      </c>
      <c r="I71" s="24"/>
      <c r="O71" s="24"/>
    </row>
    <row r="72" spans="1:15" x14ac:dyDescent="0.25">
      <c r="A72" t="s">
        <v>175</v>
      </c>
      <c r="B72">
        <v>48</v>
      </c>
      <c r="C72" s="24">
        <f t="shared" si="3"/>
        <v>9.4365588015570326E-4</v>
      </c>
      <c r="D72" s="9">
        <v>44</v>
      </c>
      <c r="I72" s="24"/>
      <c r="O72" s="24"/>
    </row>
    <row r="73" spans="1:15" x14ac:dyDescent="0.25">
      <c r="A73" t="s">
        <v>61</v>
      </c>
      <c r="B73">
        <v>248</v>
      </c>
      <c r="C73" s="24">
        <f t="shared" si="3"/>
        <v>4.8755553808044663E-3</v>
      </c>
      <c r="D73" s="9">
        <v>243</v>
      </c>
      <c r="I73" s="24"/>
      <c r="O73" s="24"/>
    </row>
    <row r="74" spans="1:15" x14ac:dyDescent="0.25">
      <c r="A74" t="s">
        <v>113</v>
      </c>
      <c r="B74">
        <v>46</v>
      </c>
      <c r="C74" s="24">
        <f t="shared" si="3"/>
        <v>9.0433688514921558E-4</v>
      </c>
      <c r="D74" s="9">
        <v>42</v>
      </c>
      <c r="I74" s="24"/>
      <c r="O74" s="24"/>
    </row>
    <row r="75" spans="1:15" x14ac:dyDescent="0.25">
      <c r="A75" t="s">
        <v>114</v>
      </c>
      <c r="B75">
        <v>786</v>
      </c>
      <c r="C75" s="24">
        <f t="shared" si="3"/>
        <v>1.545236503754964E-2</v>
      </c>
      <c r="D75" s="9">
        <v>767</v>
      </c>
      <c r="I75" s="24"/>
      <c r="O75" s="24"/>
    </row>
    <row r="76" spans="1:15" x14ac:dyDescent="0.25">
      <c r="A76" t="s">
        <v>117</v>
      </c>
      <c r="B76">
        <v>763</v>
      </c>
      <c r="C76" s="24">
        <f t="shared" si="3"/>
        <v>1.5000196594975033E-2</v>
      </c>
      <c r="D76" s="9">
        <v>751</v>
      </c>
      <c r="I76" s="24"/>
      <c r="O76" s="24"/>
    </row>
    <row r="77" spans="1:15" x14ac:dyDescent="0.25">
      <c r="A77" t="s">
        <v>116</v>
      </c>
      <c r="B77">
        <v>28</v>
      </c>
      <c r="C77" s="24">
        <f t="shared" si="3"/>
        <v>5.5046593009082693E-4</v>
      </c>
      <c r="D77" s="9">
        <v>32</v>
      </c>
      <c r="I77" s="24"/>
      <c r="O77" s="24"/>
    </row>
    <row r="78" spans="1:15" x14ac:dyDescent="0.25">
      <c r="A78" t="s">
        <v>53</v>
      </c>
      <c r="B78">
        <v>1408</v>
      </c>
      <c r="C78" s="24">
        <f t="shared" si="3"/>
        <v>2.7680572484567293E-2</v>
      </c>
      <c r="D78" s="9">
        <v>1353</v>
      </c>
      <c r="I78" s="24"/>
      <c r="O78" s="24"/>
    </row>
    <row r="79" spans="1:15" x14ac:dyDescent="0.25">
      <c r="A79" t="s">
        <v>68</v>
      </c>
      <c r="B79">
        <v>1991</v>
      </c>
      <c r="C79" s="24">
        <f t="shared" si="3"/>
        <v>3.9142059528958439E-2</v>
      </c>
      <c r="D79" s="9">
        <v>1892</v>
      </c>
      <c r="I79" s="24"/>
      <c r="O79" s="24"/>
    </row>
    <row r="80" spans="1:15" x14ac:dyDescent="0.25">
      <c r="A80" t="s">
        <v>111</v>
      </c>
      <c r="B80">
        <v>67</v>
      </c>
      <c r="C80" s="24">
        <f t="shared" si="3"/>
        <v>1.3171863327173358E-3</v>
      </c>
      <c r="D80" s="9">
        <v>67</v>
      </c>
      <c r="I80" s="24"/>
      <c r="O80" s="24"/>
    </row>
    <row r="81" spans="1:15" x14ac:dyDescent="0.25">
      <c r="A81" t="s">
        <v>118</v>
      </c>
      <c r="B81">
        <v>64</v>
      </c>
      <c r="C81" s="24">
        <f t="shared" si="3"/>
        <v>1.2582078402076043E-3</v>
      </c>
      <c r="D81" s="9">
        <v>57</v>
      </c>
      <c r="I81" s="24"/>
      <c r="O81" s="24"/>
    </row>
    <row r="82" spans="1:15" x14ac:dyDescent="0.25">
      <c r="A82" t="s">
        <v>69</v>
      </c>
      <c r="B82">
        <v>537</v>
      </c>
      <c r="C82" s="24">
        <f t="shared" si="3"/>
        <v>1.055715015924193E-2</v>
      </c>
      <c r="D82" s="9">
        <v>509</v>
      </c>
      <c r="I82" s="24"/>
      <c r="O82" s="24"/>
    </row>
    <row r="83" spans="1:15" x14ac:dyDescent="0.25">
      <c r="A83" t="s">
        <v>176</v>
      </c>
      <c r="B83">
        <v>31</v>
      </c>
      <c r="C83" s="24">
        <f t="shared" si="3"/>
        <v>6.0944442260055828E-4</v>
      </c>
      <c r="D83" s="9">
        <v>24</v>
      </c>
      <c r="I83" s="24"/>
      <c r="O83" s="24"/>
    </row>
    <row r="84" spans="1:15" x14ac:dyDescent="0.25">
      <c r="A84" t="s">
        <v>177</v>
      </c>
      <c r="B84">
        <v>89</v>
      </c>
      <c r="C84" s="24">
        <f t="shared" si="3"/>
        <v>1.7496952777886997E-3</v>
      </c>
      <c r="D84" s="9">
        <v>88</v>
      </c>
      <c r="I84" s="24"/>
      <c r="O84" s="24"/>
    </row>
    <row r="85" spans="1:15" x14ac:dyDescent="0.25">
      <c r="A85" t="s">
        <v>119</v>
      </c>
      <c r="B85">
        <v>473</v>
      </c>
      <c r="C85" s="24">
        <f t="shared" si="3"/>
        <v>9.298942319034326E-3</v>
      </c>
      <c r="D85" s="9">
        <v>437</v>
      </c>
      <c r="I85" s="24"/>
      <c r="O85" s="24"/>
    </row>
    <row r="86" spans="1:15" x14ac:dyDescent="0.25">
      <c r="A86" t="s">
        <v>178</v>
      </c>
      <c r="B86">
        <v>75</v>
      </c>
      <c r="C86" s="24">
        <f t="shared" si="3"/>
        <v>1.4744623127432863E-3</v>
      </c>
      <c r="D86" s="9">
        <v>75</v>
      </c>
      <c r="I86" s="24"/>
      <c r="O86" s="24"/>
    </row>
    <row r="87" spans="1:15" x14ac:dyDescent="0.25">
      <c r="A87" t="s">
        <v>59</v>
      </c>
      <c r="B87">
        <v>667</v>
      </c>
      <c r="C87" s="24">
        <f t="shared" si="3"/>
        <v>1.3112884834663626E-2</v>
      </c>
      <c r="D87" s="9">
        <v>698</v>
      </c>
      <c r="I87" s="24"/>
      <c r="O87" s="24"/>
    </row>
    <row r="88" spans="1:15" x14ac:dyDescent="0.25">
      <c r="A88" t="s">
        <v>51</v>
      </c>
      <c r="B88">
        <v>2941</v>
      </c>
      <c r="C88" s="24">
        <f t="shared" si="3"/>
        <v>5.7818582157040069E-2</v>
      </c>
      <c r="D88" s="9">
        <v>2850</v>
      </c>
      <c r="I88" s="24"/>
      <c r="O88" s="24"/>
    </row>
    <row r="89" spans="1:15" x14ac:dyDescent="0.25">
      <c r="A89" t="s">
        <v>128</v>
      </c>
      <c r="B89">
        <v>0</v>
      </c>
      <c r="C89" s="24">
        <f t="shared" si="3"/>
        <v>0</v>
      </c>
      <c r="D89" s="9" t="s">
        <v>206</v>
      </c>
      <c r="I89" s="24"/>
      <c r="O89" s="24"/>
    </row>
    <row r="90" spans="1:15" x14ac:dyDescent="0.25">
      <c r="A90" t="s">
        <v>179</v>
      </c>
      <c r="C90" s="24">
        <f t="shared" si="3"/>
        <v>0</v>
      </c>
      <c r="D90" s="9"/>
      <c r="I90" s="24"/>
      <c r="O90" s="24"/>
    </row>
    <row r="91" spans="1:15" x14ac:dyDescent="0.25">
      <c r="A91" t="s">
        <v>180</v>
      </c>
      <c r="B91">
        <v>0</v>
      </c>
      <c r="C91" s="24">
        <f t="shared" si="3"/>
        <v>0</v>
      </c>
      <c r="D91" s="9" t="s">
        <v>206</v>
      </c>
      <c r="I91" s="24"/>
      <c r="O91" s="24"/>
    </row>
    <row r="92" spans="1:15" x14ac:dyDescent="0.25">
      <c r="A92" t="s">
        <v>132</v>
      </c>
      <c r="B92">
        <f>SUM(B4:B91)</f>
        <v>50866</v>
      </c>
      <c r="C92" s="24">
        <f>B92/$B$92</f>
        <v>1</v>
      </c>
      <c r="D92">
        <f>SUM(D4:D91)</f>
        <v>50368</v>
      </c>
      <c r="I92" s="24"/>
      <c r="O92" s="24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K83"/>
  <sheetViews>
    <sheetView workbookViewId="0">
      <selection activeCell="K27" sqref="K27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tr">
        <f>GRETA1!A3</f>
        <v>LLOCS DE TREBALL. RÈGIM ESPECIAL TREBALLADORS AUTÒNOMS.</v>
      </c>
    </row>
    <row r="5" spans="1:9" x14ac:dyDescent="0.25">
      <c r="A5" s="33" t="str">
        <f>Índex!A42</f>
        <v>TRETA3</v>
      </c>
      <c r="C5" s="33" t="str">
        <f>Índex!A7</f>
        <v>1r trimestre 2022</v>
      </c>
    </row>
    <row r="6" spans="1:9" ht="15.75" thickBot="1" x14ac:dyDescent="0.3">
      <c r="A6" s="34" t="str">
        <f>Índex!B21</f>
        <v>Dades municipals.</v>
      </c>
      <c r="B6" s="35"/>
      <c r="C6" s="35"/>
      <c r="D6" s="35"/>
      <c r="E6" s="35"/>
      <c r="F6" s="35"/>
      <c r="G6" s="35"/>
      <c r="H6" s="35"/>
      <c r="I6" s="35"/>
    </row>
    <row r="8" spans="1:9" ht="15" customHeight="1" x14ac:dyDescent="0.25">
      <c r="B8" s="92" t="s">
        <v>201</v>
      </c>
      <c r="C8" s="92" t="s">
        <v>75</v>
      </c>
      <c r="D8" s="94" t="s">
        <v>76</v>
      </c>
      <c r="E8" s="94"/>
      <c r="F8" s="94"/>
      <c r="G8" s="94"/>
    </row>
    <row r="9" spans="1:9" ht="22.5" customHeight="1" x14ac:dyDescent="0.25">
      <c r="B9" s="92" t="s">
        <v>33</v>
      </c>
      <c r="C9" s="92"/>
      <c r="D9" s="64">
        <v>2021</v>
      </c>
      <c r="E9" s="64">
        <v>2020</v>
      </c>
      <c r="F9" s="64">
        <v>2019</v>
      </c>
      <c r="G9" s="64">
        <v>2008</v>
      </c>
    </row>
    <row r="10" spans="1:9" x14ac:dyDescent="0.25">
      <c r="A10" s="65" t="s">
        <v>77</v>
      </c>
      <c r="B10" s="66">
        <v>632</v>
      </c>
      <c r="C10" s="67">
        <f>B10/$B$40</f>
        <v>1.2450993912409622E-2</v>
      </c>
      <c r="D10" s="68">
        <f>($B46-C46)/C46</f>
        <v>3.1746031746031746E-3</v>
      </c>
      <c r="E10" s="68">
        <f t="shared" ref="E10:G10" si="0">($B46-D46)/D46</f>
        <v>0</v>
      </c>
      <c r="F10" s="68">
        <f t="shared" si="0"/>
        <v>-1.7107309486780714E-2</v>
      </c>
      <c r="G10" s="68">
        <f t="shared" si="0"/>
        <v>-0.18240620957309184</v>
      </c>
    </row>
    <row r="11" spans="1:9" x14ac:dyDescent="0.25">
      <c r="A11" s="65" t="s">
        <v>78</v>
      </c>
      <c r="B11" s="66">
        <v>726</v>
      </c>
      <c r="C11" s="67">
        <f t="shared" ref="C11:C39" si="1">B11/$B$40</f>
        <v>1.4302882247483205E-2</v>
      </c>
      <c r="D11" s="68">
        <f t="shared" ref="D11:G11" si="2">($B47-C47)/C47</f>
        <v>-1.375515818431912E-3</v>
      </c>
      <c r="E11" s="68">
        <f t="shared" si="2"/>
        <v>2.3977433004231313E-2</v>
      </c>
      <c r="F11" s="68">
        <f t="shared" si="2"/>
        <v>2.9787234042553193E-2</v>
      </c>
      <c r="G11" s="68">
        <f t="shared" si="2"/>
        <v>0.23050847457627119</v>
      </c>
    </row>
    <row r="12" spans="1:9" x14ac:dyDescent="0.25">
      <c r="A12" s="65" t="s">
        <v>79</v>
      </c>
      <c r="B12" s="66">
        <v>5405</v>
      </c>
      <c r="C12" s="67">
        <f t="shared" si="1"/>
        <v>0.10648357926673102</v>
      </c>
      <c r="D12" s="68">
        <f t="shared" ref="D12:G12" si="3">($B48-C48)/C48</f>
        <v>1.1793335829277425E-2</v>
      </c>
      <c r="E12" s="68">
        <f t="shared" si="3"/>
        <v>2.0003774297037178E-2</v>
      </c>
      <c r="F12" s="68">
        <f t="shared" si="3"/>
        <v>2.0003774297037178E-2</v>
      </c>
      <c r="G12" s="68">
        <f t="shared" si="3"/>
        <v>3.4845874018763164E-2</v>
      </c>
    </row>
    <row r="13" spans="1:9" x14ac:dyDescent="0.25">
      <c r="A13" s="65" t="s">
        <v>80</v>
      </c>
      <c r="B13" s="66">
        <v>183</v>
      </c>
      <c r="C13" s="67">
        <f t="shared" si="1"/>
        <v>3.6052719714730393E-3</v>
      </c>
      <c r="D13" s="68">
        <f t="shared" ref="D13:G13" si="4">($B49-C49)/C49</f>
        <v>6.3953488372093026E-2</v>
      </c>
      <c r="E13" s="68">
        <f t="shared" si="4"/>
        <v>0.12269938650306748</v>
      </c>
      <c r="F13" s="68">
        <f t="shared" si="4"/>
        <v>0.11585365853658537</v>
      </c>
      <c r="G13" s="68">
        <f t="shared" si="4"/>
        <v>0.22</v>
      </c>
    </row>
    <row r="14" spans="1:9" x14ac:dyDescent="0.25">
      <c r="A14" s="65" t="s">
        <v>81</v>
      </c>
      <c r="B14" s="66">
        <v>854</v>
      </c>
      <c r="C14" s="67">
        <f t="shared" si="1"/>
        <v>1.6824602533540851E-2</v>
      </c>
      <c r="D14" s="68">
        <f t="shared" ref="D14:G14" si="5">($B50-C50)/C50</f>
        <v>-2.844141069397042E-2</v>
      </c>
      <c r="E14" s="68">
        <f t="shared" si="5"/>
        <v>4.7058823529411761E-3</v>
      </c>
      <c r="F14" s="68">
        <f t="shared" si="5"/>
        <v>8.2644628099173556E-3</v>
      </c>
      <c r="G14" s="68">
        <f t="shared" si="5"/>
        <v>8.1012658227848103E-2</v>
      </c>
    </row>
    <row r="15" spans="1:9" x14ac:dyDescent="0.25">
      <c r="A15" s="65" t="s">
        <v>82</v>
      </c>
      <c r="B15" s="66">
        <v>424</v>
      </c>
      <c r="C15" s="67">
        <f t="shared" si="1"/>
        <v>8.3531984475659488E-3</v>
      </c>
      <c r="D15" s="68">
        <f t="shared" ref="D15:G15" si="6">($B51-C51)/C51</f>
        <v>2.3640661938534278E-3</v>
      </c>
      <c r="E15" s="68">
        <f t="shared" si="6"/>
        <v>2.4154589371980676E-2</v>
      </c>
      <c r="F15" s="68">
        <f t="shared" si="6"/>
        <v>-3.4168564920273349E-2</v>
      </c>
      <c r="G15" s="68">
        <f t="shared" si="6"/>
        <v>0.2148997134670487</v>
      </c>
    </row>
    <row r="16" spans="1:9" x14ac:dyDescent="0.25">
      <c r="A16" s="65" t="s">
        <v>83</v>
      </c>
      <c r="B16" s="66">
        <v>1400</v>
      </c>
      <c r="C16" s="67">
        <f t="shared" si="1"/>
        <v>2.7581315628755491E-2</v>
      </c>
      <c r="D16" s="68">
        <f t="shared" ref="D16:G16" si="7">($B52-C52)/C52</f>
        <v>1.2292118582791034E-2</v>
      </c>
      <c r="E16" s="68">
        <f t="shared" si="7"/>
        <v>4.0118870728083213E-2</v>
      </c>
      <c r="F16" s="68">
        <f t="shared" si="7"/>
        <v>2.4890190336749635E-2</v>
      </c>
      <c r="G16" s="68">
        <f t="shared" si="7"/>
        <v>4.9475262368815595E-2</v>
      </c>
    </row>
    <row r="17" spans="1:7" x14ac:dyDescent="0.25">
      <c r="A17" s="65" t="s">
        <v>84</v>
      </c>
      <c r="B17" s="66">
        <v>4329</v>
      </c>
      <c r="C17" s="67">
        <f t="shared" si="1"/>
        <v>8.5285368112058946E-2</v>
      </c>
      <c r="D17" s="68">
        <f t="shared" ref="D17:G17" si="8">($B53-C53)/C53</f>
        <v>2.3404255319148935E-2</v>
      </c>
      <c r="E17" s="68">
        <f t="shared" si="8"/>
        <v>4.3383947939262472E-2</v>
      </c>
      <c r="F17" s="68">
        <f t="shared" si="8"/>
        <v>3.8129496402877695E-2</v>
      </c>
      <c r="G17" s="68">
        <f t="shared" si="8"/>
        <v>-8.4584478748149713E-2</v>
      </c>
    </row>
    <row r="18" spans="1:7" x14ac:dyDescent="0.25">
      <c r="A18" s="65" t="s">
        <v>85</v>
      </c>
      <c r="B18" s="66">
        <v>362</v>
      </c>
      <c r="C18" s="67">
        <f t="shared" si="1"/>
        <v>7.131740184006777E-3</v>
      </c>
      <c r="D18" s="68">
        <f t="shared" ref="D18:G18" si="9">($B54-C54)/C54</f>
        <v>2.5495750708215296E-2</v>
      </c>
      <c r="E18" s="68">
        <f t="shared" si="9"/>
        <v>1.11731843575419E-2</v>
      </c>
      <c r="F18" s="68">
        <f t="shared" si="9"/>
        <v>-1.6304347826086956E-2</v>
      </c>
      <c r="G18" s="68">
        <f t="shared" si="9"/>
        <v>-2.4258760107816711E-2</v>
      </c>
    </row>
    <row r="19" spans="1:7" x14ac:dyDescent="0.25">
      <c r="A19" s="65" t="s">
        <v>86</v>
      </c>
      <c r="B19" s="66">
        <v>2860</v>
      </c>
      <c r="C19" s="67">
        <f t="shared" si="1"/>
        <v>5.6344687641600506E-2</v>
      </c>
      <c r="D19" s="68">
        <f t="shared" ref="D19:G19" si="10">($B55-C55)/C55</f>
        <v>2.4355300859598854E-2</v>
      </c>
      <c r="E19" s="68">
        <f t="shared" si="10"/>
        <v>9.887005649717515E-3</v>
      </c>
      <c r="F19" s="68">
        <f t="shared" si="10"/>
        <v>-9.3522687911326632E-3</v>
      </c>
      <c r="G19" s="68">
        <f t="shared" si="10"/>
        <v>-0.15259259259259259</v>
      </c>
    </row>
    <row r="20" spans="1:7" x14ac:dyDescent="0.25">
      <c r="A20" s="65" t="s">
        <v>87</v>
      </c>
      <c r="B20" s="66">
        <v>1273</v>
      </c>
      <c r="C20" s="67">
        <f t="shared" si="1"/>
        <v>2.5079296282432672E-2</v>
      </c>
      <c r="D20" s="68">
        <f t="shared" ref="D20:G20" si="11">($B56-C56)/C56</f>
        <v>-8.5669781931464167E-3</v>
      </c>
      <c r="E20" s="68">
        <f t="shared" si="11"/>
        <v>7.91765637371338E-3</v>
      </c>
      <c r="F20" s="68">
        <f t="shared" si="11"/>
        <v>-6.2451209992193599E-3</v>
      </c>
      <c r="G20" s="68">
        <f t="shared" si="11"/>
        <v>-0.16414970453053185</v>
      </c>
    </row>
    <row r="21" spans="1:7" x14ac:dyDescent="0.25">
      <c r="A21" s="65" t="s">
        <v>88</v>
      </c>
      <c r="B21" s="66">
        <v>3077</v>
      </c>
      <c r="C21" s="67">
        <f t="shared" si="1"/>
        <v>6.0619791564057605E-2</v>
      </c>
      <c r="D21" s="68">
        <f t="shared" ref="D21:G21" si="12">($B57-C57)/C57</f>
        <v>1.11731843575419E-2</v>
      </c>
      <c r="E21" s="68">
        <f t="shared" si="12"/>
        <v>1.2504113195129977E-2</v>
      </c>
      <c r="F21" s="68">
        <f t="shared" si="12"/>
        <v>-9.6556163501770199E-3</v>
      </c>
      <c r="G21" s="68">
        <f t="shared" si="12"/>
        <v>-0.17550911039657022</v>
      </c>
    </row>
    <row r="22" spans="1:7" x14ac:dyDescent="0.25">
      <c r="A22" s="65" t="s">
        <v>89</v>
      </c>
      <c r="B22" s="66">
        <v>3010</v>
      </c>
      <c r="C22" s="67">
        <f t="shared" si="1"/>
        <v>5.9299828601824305E-2</v>
      </c>
      <c r="D22" s="68">
        <f t="shared" ref="D22:G22" si="13">($B58-C58)/C58</f>
        <v>1.0406176569318564E-2</v>
      </c>
      <c r="E22" s="68">
        <f t="shared" si="13"/>
        <v>1.4834794335805798E-2</v>
      </c>
      <c r="F22" s="68">
        <f t="shared" si="13"/>
        <v>1.5177065767284991E-2</v>
      </c>
      <c r="G22" s="68">
        <f t="shared" si="13"/>
        <v>-0.10469958358120167</v>
      </c>
    </row>
    <row r="23" spans="1:7" x14ac:dyDescent="0.25">
      <c r="A23" s="65" t="s">
        <v>90</v>
      </c>
      <c r="B23" s="66">
        <v>288</v>
      </c>
      <c r="C23" s="67">
        <f t="shared" si="1"/>
        <v>5.6738706436297009E-3</v>
      </c>
      <c r="D23" s="68">
        <f t="shared" ref="D23:G23" si="14">($B59-C59)/C59</f>
        <v>2.491103202846975E-2</v>
      </c>
      <c r="E23" s="68">
        <f t="shared" si="14"/>
        <v>3.4843205574912892E-3</v>
      </c>
      <c r="F23" s="68">
        <f t="shared" si="14"/>
        <v>-0.04</v>
      </c>
      <c r="G23" s="68">
        <f t="shared" si="14"/>
        <v>-4.9504950495049507E-2</v>
      </c>
    </row>
    <row r="24" spans="1:7" x14ac:dyDescent="0.25">
      <c r="A24" s="65" t="s">
        <v>91</v>
      </c>
      <c r="B24" s="66">
        <v>1170</v>
      </c>
      <c r="C24" s="67">
        <f t="shared" si="1"/>
        <v>2.3050099489745662E-2</v>
      </c>
      <c r="D24" s="68">
        <f t="shared" ref="D24:G24" si="15">($B60-C60)/C60</f>
        <v>1.4744145706851692E-2</v>
      </c>
      <c r="E24" s="68">
        <f t="shared" si="15"/>
        <v>3.7234042553191488E-2</v>
      </c>
      <c r="F24" s="68">
        <f t="shared" si="15"/>
        <v>3.1746031746031744E-2</v>
      </c>
      <c r="G24" s="68">
        <f t="shared" si="15"/>
        <v>-0.21843687374749499</v>
      </c>
    </row>
    <row r="25" spans="1:7" x14ac:dyDescent="0.25">
      <c r="A25" s="65" t="s">
        <v>92</v>
      </c>
      <c r="B25" s="66">
        <v>1781</v>
      </c>
      <c r="C25" s="67">
        <f t="shared" si="1"/>
        <v>3.5087373667723951E-2</v>
      </c>
      <c r="D25" s="68">
        <f t="shared" ref="D25:G25" si="16">($B61-C61)/C61</f>
        <v>3.9458850056369784E-3</v>
      </c>
      <c r="E25" s="68">
        <f t="shared" si="16"/>
        <v>3.7274315666860805E-2</v>
      </c>
      <c r="F25" s="68">
        <f t="shared" si="16"/>
        <v>7.9230333899264292E-3</v>
      </c>
      <c r="G25" s="68">
        <f t="shared" si="16"/>
        <v>-2.1965952773201538E-2</v>
      </c>
    </row>
    <row r="26" spans="1:7" x14ac:dyDescent="0.25">
      <c r="A26" s="65" t="s">
        <v>93</v>
      </c>
      <c r="B26" s="66">
        <v>1330</v>
      </c>
      <c r="C26" s="67">
        <f t="shared" si="1"/>
        <v>2.6202249847317716E-2</v>
      </c>
      <c r="D26" s="68">
        <f t="shared" ref="D26:G26" si="17">($B62-C62)/C62</f>
        <v>2.2607385079125848E-3</v>
      </c>
      <c r="E26" s="68">
        <f t="shared" si="17"/>
        <v>2.2607385079125848E-3</v>
      </c>
      <c r="F26" s="68">
        <f t="shared" si="17"/>
        <v>-1.4084507042253521E-2</v>
      </c>
      <c r="G26" s="68">
        <f t="shared" si="17"/>
        <v>-0.14027149321266968</v>
      </c>
    </row>
    <row r="27" spans="1:7" x14ac:dyDescent="0.25">
      <c r="A27" s="65" t="s">
        <v>94</v>
      </c>
      <c r="B27" s="66">
        <v>852</v>
      </c>
      <c r="C27" s="67">
        <f t="shared" si="1"/>
        <v>1.67852006540712E-2</v>
      </c>
      <c r="D27" s="68">
        <f t="shared" ref="D27:G27" si="18">($B63-C63)/C63</f>
        <v>3.5335689045936395E-3</v>
      </c>
      <c r="E27" s="68">
        <f t="shared" si="18"/>
        <v>1.9138755980861243E-2</v>
      </c>
      <c r="F27" s="68">
        <f t="shared" si="18"/>
        <v>0</v>
      </c>
      <c r="G27" s="68">
        <f t="shared" si="18"/>
        <v>3.5335689045936395E-3</v>
      </c>
    </row>
    <row r="28" spans="1:7" x14ac:dyDescent="0.25">
      <c r="A28" s="65" t="s">
        <v>95</v>
      </c>
      <c r="B28" s="66">
        <v>1256</v>
      </c>
      <c r="C28" s="67">
        <f t="shared" si="1"/>
        <v>2.4744380306940639E-2</v>
      </c>
      <c r="D28" s="68">
        <f t="shared" ref="D28:G28" si="19">($B64-C64)/C64</f>
        <v>-3.1746031746031746E-3</v>
      </c>
      <c r="E28" s="68">
        <f t="shared" si="19"/>
        <v>-2.7110766847405113E-2</v>
      </c>
      <c r="F28" s="68">
        <f t="shared" si="19"/>
        <v>-2.4087024087024088E-2</v>
      </c>
      <c r="G28" s="68">
        <f t="shared" si="19"/>
        <v>-0.15077755240027046</v>
      </c>
    </row>
    <row r="29" spans="1:7" x14ac:dyDescent="0.25">
      <c r="A29" s="65" t="s">
        <v>96</v>
      </c>
      <c r="B29" s="66">
        <v>4150</v>
      </c>
      <c r="C29" s="67">
        <f t="shared" si="1"/>
        <v>8.1758899899525214E-2</v>
      </c>
      <c r="D29" s="68">
        <f t="shared" ref="D29:G29" si="20">($B65-C65)/C65</f>
        <v>-1.3079667063020214E-2</v>
      </c>
      <c r="E29" s="68">
        <f t="shared" si="20"/>
        <v>-3.3621517771373678E-3</v>
      </c>
      <c r="F29" s="68">
        <f t="shared" si="20"/>
        <v>-2.6963657678780773E-2</v>
      </c>
      <c r="G29" s="68">
        <f t="shared" si="20"/>
        <v>-0.20982482863670981</v>
      </c>
    </row>
    <row r="30" spans="1:7" x14ac:dyDescent="0.25">
      <c r="A30" s="65" t="s">
        <v>97</v>
      </c>
      <c r="B30" s="66">
        <v>353</v>
      </c>
      <c r="C30" s="67">
        <f t="shared" si="1"/>
        <v>6.9544317263933488E-3</v>
      </c>
      <c r="D30" s="68">
        <f t="shared" ref="D30:G30" si="21">($B66-C66)/C66</f>
        <v>1.1461318051575931E-2</v>
      </c>
      <c r="E30" s="68">
        <f t="shared" si="21"/>
        <v>1.1461318051575931E-2</v>
      </c>
      <c r="F30" s="68">
        <f t="shared" si="21"/>
        <v>-2.8248587570621469E-3</v>
      </c>
      <c r="G30" s="68">
        <f t="shared" si="21"/>
        <v>-3.021978021978022E-2</v>
      </c>
    </row>
    <row r="31" spans="1:7" x14ac:dyDescent="0.25">
      <c r="A31" s="65" t="s">
        <v>98</v>
      </c>
      <c r="B31" s="66">
        <v>554</v>
      </c>
      <c r="C31" s="67">
        <f t="shared" si="1"/>
        <v>1.0914320613093244E-2</v>
      </c>
      <c r="D31" s="68">
        <f t="shared" ref="D31:G31" si="22">($B67-C67)/C67</f>
        <v>1.8083182640144665E-3</v>
      </c>
      <c r="E31" s="68">
        <f t="shared" si="22"/>
        <v>-1.7730496453900711E-2</v>
      </c>
      <c r="F31" s="68">
        <f t="shared" si="22"/>
        <v>-8.9445438282647581E-3</v>
      </c>
      <c r="G31" s="68">
        <f t="shared" si="22"/>
        <v>7.7821011673151752E-2</v>
      </c>
    </row>
    <row r="32" spans="1:7" x14ac:dyDescent="0.25">
      <c r="A32" s="65" t="s">
        <v>99</v>
      </c>
      <c r="B32" s="66">
        <v>2777</v>
      </c>
      <c r="C32" s="67">
        <f t="shared" si="1"/>
        <v>5.4709509643610002E-2</v>
      </c>
      <c r="D32" s="68">
        <f t="shared" ref="D32:G32" si="23">($B68-C68)/C68</f>
        <v>-1.2095339736748489E-2</v>
      </c>
      <c r="E32" s="68">
        <f t="shared" si="23"/>
        <v>1.0553129548762736E-2</v>
      </c>
      <c r="F32" s="68">
        <f t="shared" si="23"/>
        <v>-1.079136690647482E-3</v>
      </c>
      <c r="G32" s="68">
        <f t="shared" si="23"/>
        <v>-6.4668238464129335E-2</v>
      </c>
    </row>
    <row r="33" spans="1:7" x14ac:dyDescent="0.25">
      <c r="A33" s="65" t="s">
        <v>100</v>
      </c>
      <c r="B33" s="66">
        <v>2143</v>
      </c>
      <c r="C33" s="67">
        <f t="shared" si="1"/>
        <v>4.221911385173073E-2</v>
      </c>
      <c r="D33" s="68">
        <f t="shared" ref="D33:G33" si="24">($B69-C69)/C69</f>
        <v>6.5758572099577266E-3</v>
      </c>
      <c r="E33" s="68">
        <f t="shared" si="24"/>
        <v>3.7470725995316159E-3</v>
      </c>
      <c r="F33" s="68">
        <f t="shared" si="24"/>
        <v>-2.3277467411545625E-3</v>
      </c>
      <c r="G33" s="68">
        <f t="shared" si="24"/>
        <v>-4.0304523063143756E-2</v>
      </c>
    </row>
    <row r="34" spans="1:7" x14ac:dyDescent="0.25">
      <c r="A34" s="65" t="s">
        <v>101</v>
      </c>
      <c r="B34" s="66">
        <v>1810</v>
      </c>
      <c r="C34" s="67">
        <f t="shared" si="1"/>
        <v>3.5658700920033884E-2</v>
      </c>
      <c r="D34" s="68">
        <f t="shared" ref="D34:G34" si="25">($B70-C70)/C70</f>
        <v>3.9035591274397242E-2</v>
      </c>
      <c r="E34" s="68">
        <f t="shared" si="25"/>
        <v>4.082806210465785E-2</v>
      </c>
      <c r="F34" s="68">
        <f t="shared" si="25"/>
        <v>6.0339777387229059E-2</v>
      </c>
      <c r="G34" s="68">
        <f t="shared" si="25"/>
        <v>3.6061820263308529E-2</v>
      </c>
    </row>
    <row r="35" spans="1:7" x14ac:dyDescent="0.25">
      <c r="A35" s="65" t="s">
        <v>102</v>
      </c>
      <c r="B35" s="66">
        <v>1658</v>
      </c>
      <c r="C35" s="67">
        <f t="shared" si="1"/>
        <v>3.2664158080340434E-2</v>
      </c>
      <c r="D35" s="68">
        <f t="shared" ref="D35:G35" si="26">($B71-C71)/C71</f>
        <v>1.2828344532681736E-2</v>
      </c>
      <c r="E35" s="68">
        <f t="shared" si="26"/>
        <v>2.7261462205700124E-2</v>
      </c>
      <c r="F35" s="68">
        <f t="shared" si="26"/>
        <v>6.0350030175015089E-4</v>
      </c>
      <c r="G35" s="68">
        <f t="shared" si="26"/>
        <v>-0.15580448065173116</v>
      </c>
    </row>
    <row r="36" spans="1:7" x14ac:dyDescent="0.25">
      <c r="A36" s="65" t="s">
        <v>103</v>
      </c>
      <c r="B36" s="66">
        <v>630</v>
      </c>
      <c r="C36" s="67">
        <f t="shared" si="1"/>
        <v>1.2411592032939971E-2</v>
      </c>
      <c r="D36" s="68">
        <f t="shared" ref="D36:G36" si="27">($B72-C72)/C72</f>
        <v>2.7732463295269169E-2</v>
      </c>
      <c r="E36" s="68">
        <f t="shared" si="27"/>
        <v>5.8823529411764705E-2</v>
      </c>
      <c r="F36" s="68">
        <f t="shared" si="27"/>
        <v>1.2861736334405145E-2</v>
      </c>
      <c r="G36" s="68">
        <f t="shared" si="27"/>
        <v>7.8767123287671229E-2</v>
      </c>
    </row>
    <row r="37" spans="1:7" x14ac:dyDescent="0.25">
      <c r="A37" s="65" t="s">
        <v>104</v>
      </c>
      <c r="B37" s="66">
        <v>517</v>
      </c>
      <c r="C37" s="67">
        <f t="shared" si="1"/>
        <v>1.0185385842904706E-2</v>
      </c>
      <c r="D37" s="68">
        <f t="shared" ref="D37:G37" si="28">($B73-C73)/C73</f>
        <v>-3.8535645472061657E-3</v>
      </c>
      <c r="E37" s="68">
        <f t="shared" si="28"/>
        <v>-1.8975332068311195E-2</v>
      </c>
      <c r="F37" s="68">
        <f t="shared" si="28"/>
        <v>-3.3644859813084113E-2</v>
      </c>
      <c r="G37" s="68">
        <f t="shared" si="28"/>
        <v>4.0241448692152917E-2</v>
      </c>
    </row>
    <row r="38" spans="1:7" x14ac:dyDescent="0.25">
      <c r="A38" s="65" t="s">
        <v>105</v>
      </c>
      <c r="B38" s="66">
        <v>1188</v>
      </c>
      <c r="C38" s="67">
        <f t="shared" si="1"/>
        <v>2.3404716404972516E-2</v>
      </c>
      <c r="D38" s="68">
        <f t="shared" ref="D38:G38" si="29">($B74-C74)/C74</f>
        <v>-2.5188916876574307E-3</v>
      </c>
      <c r="E38" s="68">
        <f t="shared" si="29"/>
        <v>3.7554585152838431E-2</v>
      </c>
      <c r="F38" s="68">
        <f t="shared" si="29"/>
        <v>4.2105263157894736E-2</v>
      </c>
      <c r="G38" s="68">
        <f t="shared" si="29"/>
        <v>-3.4146341463414637E-2</v>
      </c>
    </row>
    <row r="39" spans="1:7" x14ac:dyDescent="0.25">
      <c r="A39" s="65" t="s">
        <v>106</v>
      </c>
      <c r="B39" s="66">
        <v>3767</v>
      </c>
      <c r="C39" s="67">
        <f t="shared" si="1"/>
        <v>7.4213439981087093E-2</v>
      </c>
      <c r="D39" s="68">
        <f t="shared" ref="D39:G39" si="30">($B75-C75)/C75</f>
        <v>3.9978678038379532E-3</v>
      </c>
      <c r="E39" s="68">
        <f t="shared" si="30"/>
        <v>2.0867208672086721E-2</v>
      </c>
      <c r="F39" s="68">
        <f t="shared" si="30"/>
        <v>-4.4926004228329807E-3</v>
      </c>
      <c r="G39" s="68">
        <f t="shared" si="30"/>
        <v>-0.15234023402340233</v>
      </c>
    </row>
    <row r="40" spans="1:7" x14ac:dyDescent="0.25">
      <c r="A40" s="69" t="s">
        <v>107</v>
      </c>
      <c r="B40" s="70">
        <v>50759</v>
      </c>
      <c r="C40" s="71">
        <v>1</v>
      </c>
      <c r="D40" s="68">
        <f t="shared" ref="D40:G40" si="31">($B76-C76)/C76</f>
        <v>7.4828311698622524E-3</v>
      </c>
      <c r="E40" s="68">
        <f t="shared" si="31"/>
        <v>1.7703905686101532E-2</v>
      </c>
      <c r="F40" s="68">
        <f t="shared" si="31"/>
        <v>5.5070224440878744E-3</v>
      </c>
      <c r="G40" s="68">
        <f t="shared" si="31"/>
        <v>-8.6986239769763468E-2</v>
      </c>
    </row>
    <row r="41" spans="1:7" ht="22.5" customHeight="1" x14ac:dyDescent="0.25"/>
    <row r="42" spans="1:7" x14ac:dyDescent="0.25">
      <c r="A42" s="48" t="s">
        <v>212</v>
      </c>
    </row>
    <row r="45" spans="1:7" x14ac:dyDescent="0.25">
      <c r="B45" s="84">
        <v>2022</v>
      </c>
      <c r="C45" s="84">
        <v>2021</v>
      </c>
      <c r="D45" s="84">
        <v>2020</v>
      </c>
      <c r="E45" s="84">
        <v>2019</v>
      </c>
      <c r="F45" s="84">
        <v>2008</v>
      </c>
    </row>
    <row r="46" spans="1:7" x14ac:dyDescent="0.25">
      <c r="A46" s="65" t="s">
        <v>77</v>
      </c>
      <c r="B46" s="1">
        <v>632</v>
      </c>
      <c r="C46" s="1">
        <v>630</v>
      </c>
      <c r="D46" s="1">
        <v>632</v>
      </c>
      <c r="E46" s="1">
        <v>643</v>
      </c>
      <c r="F46" s="1">
        <v>773</v>
      </c>
    </row>
    <row r="47" spans="1:7" x14ac:dyDescent="0.25">
      <c r="A47" s="65" t="s">
        <v>78</v>
      </c>
      <c r="B47" s="1">
        <v>726</v>
      </c>
      <c r="C47" s="1">
        <v>727</v>
      </c>
      <c r="D47" s="1">
        <v>709</v>
      </c>
      <c r="E47" s="1">
        <v>705</v>
      </c>
      <c r="F47" s="1">
        <v>590</v>
      </c>
    </row>
    <row r="48" spans="1:7" x14ac:dyDescent="0.25">
      <c r="A48" s="65" t="s">
        <v>79</v>
      </c>
      <c r="B48" s="1">
        <v>5405</v>
      </c>
      <c r="C48" s="1">
        <v>5342</v>
      </c>
      <c r="D48" s="1">
        <v>5299</v>
      </c>
      <c r="E48" s="1">
        <v>5299</v>
      </c>
      <c r="F48" s="1">
        <v>5223</v>
      </c>
    </row>
    <row r="49" spans="1:6" x14ac:dyDescent="0.25">
      <c r="A49" s="65" t="s">
        <v>80</v>
      </c>
      <c r="B49" s="1">
        <v>183</v>
      </c>
      <c r="C49" s="1">
        <v>172</v>
      </c>
      <c r="D49" s="1">
        <v>163</v>
      </c>
      <c r="E49" s="1">
        <v>164</v>
      </c>
      <c r="F49" s="1">
        <v>150</v>
      </c>
    </row>
    <row r="50" spans="1:6" x14ac:dyDescent="0.25">
      <c r="A50" s="65" t="s">
        <v>81</v>
      </c>
      <c r="B50" s="1">
        <v>854</v>
      </c>
      <c r="C50" s="1">
        <v>879</v>
      </c>
      <c r="D50" s="1">
        <v>850</v>
      </c>
      <c r="E50" s="1">
        <v>847</v>
      </c>
      <c r="F50" s="1">
        <v>790</v>
      </c>
    </row>
    <row r="51" spans="1:6" x14ac:dyDescent="0.25">
      <c r="A51" s="65" t="s">
        <v>82</v>
      </c>
      <c r="B51" s="1">
        <v>424</v>
      </c>
      <c r="C51" s="1">
        <v>423</v>
      </c>
      <c r="D51" s="1">
        <v>414</v>
      </c>
      <c r="E51" s="1">
        <v>439</v>
      </c>
      <c r="F51" s="1">
        <v>349</v>
      </c>
    </row>
    <row r="52" spans="1:6" x14ac:dyDescent="0.25">
      <c r="A52" s="65" t="s">
        <v>83</v>
      </c>
      <c r="B52" s="1">
        <v>1400</v>
      </c>
      <c r="C52" s="1">
        <v>1383</v>
      </c>
      <c r="D52" s="1">
        <v>1346</v>
      </c>
      <c r="E52" s="1">
        <v>1366</v>
      </c>
      <c r="F52" s="1">
        <v>1334</v>
      </c>
    </row>
    <row r="53" spans="1:6" x14ac:dyDescent="0.25">
      <c r="A53" s="65" t="s">
        <v>84</v>
      </c>
      <c r="B53" s="1">
        <v>4329</v>
      </c>
      <c r="C53" s="1">
        <v>4230</v>
      </c>
      <c r="D53" s="1">
        <v>4149</v>
      </c>
      <c r="E53" s="1">
        <v>4170</v>
      </c>
      <c r="F53" s="1">
        <v>4729</v>
      </c>
    </row>
    <row r="54" spans="1:6" x14ac:dyDescent="0.25">
      <c r="A54" s="65" t="s">
        <v>85</v>
      </c>
      <c r="B54" s="1">
        <v>362</v>
      </c>
      <c r="C54" s="1">
        <v>353</v>
      </c>
      <c r="D54" s="1">
        <v>358</v>
      </c>
      <c r="E54" s="1">
        <v>368</v>
      </c>
      <c r="F54" s="1">
        <v>371</v>
      </c>
    </row>
    <row r="55" spans="1:6" x14ac:dyDescent="0.25">
      <c r="A55" s="65" t="s">
        <v>86</v>
      </c>
      <c r="B55" s="1">
        <v>2860</v>
      </c>
      <c r="C55" s="1">
        <v>2792</v>
      </c>
      <c r="D55" s="1">
        <v>2832</v>
      </c>
      <c r="E55" s="1">
        <v>2887</v>
      </c>
      <c r="F55" s="1">
        <v>3375</v>
      </c>
    </row>
    <row r="56" spans="1:6" x14ac:dyDescent="0.25">
      <c r="A56" s="65" t="s">
        <v>87</v>
      </c>
      <c r="B56" s="1">
        <v>1273</v>
      </c>
      <c r="C56" s="1">
        <v>1284</v>
      </c>
      <c r="D56" s="1">
        <v>1263</v>
      </c>
      <c r="E56" s="1">
        <v>1281</v>
      </c>
      <c r="F56" s="1">
        <v>1523</v>
      </c>
    </row>
    <row r="57" spans="1:6" x14ac:dyDescent="0.25">
      <c r="A57" s="65" t="s">
        <v>88</v>
      </c>
      <c r="B57" s="1">
        <v>3077</v>
      </c>
      <c r="C57" s="1">
        <v>3043</v>
      </c>
      <c r="D57" s="1">
        <v>3039</v>
      </c>
      <c r="E57" s="1">
        <v>3107</v>
      </c>
      <c r="F57" s="1">
        <v>3732</v>
      </c>
    </row>
    <row r="58" spans="1:6" x14ac:dyDescent="0.25">
      <c r="A58" s="65" t="s">
        <v>89</v>
      </c>
      <c r="B58" s="1">
        <v>3010</v>
      </c>
      <c r="C58" s="1">
        <v>2979</v>
      </c>
      <c r="D58" s="1">
        <v>2966</v>
      </c>
      <c r="E58" s="1">
        <v>2965</v>
      </c>
      <c r="F58" s="1">
        <v>3362</v>
      </c>
    </row>
    <row r="59" spans="1:6" x14ac:dyDescent="0.25">
      <c r="A59" s="65" t="s">
        <v>90</v>
      </c>
      <c r="B59" s="1">
        <v>288</v>
      </c>
      <c r="C59" s="1">
        <v>281</v>
      </c>
      <c r="D59" s="1">
        <v>287</v>
      </c>
      <c r="E59" s="1">
        <v>300</v>
      </c>
      <c r="F59" s="1">
        <v>303</v>
      </c>
    </row>
    <row r="60" spans="1:6" x14ac:dyDescent="0.25">
      <c r="A60" s="65" t="s">
        <v>91</v>
      </c>
      <c r="B60" s="1">
        <v>1170</v>
      </c>
      <c r="C60" s="1">
        <v>1153</v>
      </c>
      <c r="D60" s="1">
        <v>1128</v>
      </c>
      <c r="E60" s="1">
        <v>1134</v>
      </c>
      <c r="F60" s="1">
        <v>1497</v>
      </c>
    </row>
    <row r="61" spans="1:6" x14ac:dyDescent="0.25">
      <c r="A61" s="65" t="s">
        <v>92</v>
      </c>
      <c r="B61" s="1">
        <v>1781</v>
      </c>
      <c r="C61" s="1">
        <v>1774</v>
      </c>
      <c r="D61" s="1">
        <v>1717</v>
      </c>
      <c r="E61" s="1">
        <v>1767</v>
      </c>
      <c r="F61" s="1">
        <v>1821</v>
      </c>
    </row>
    <row r="62" spans="1:6" x14ac:dyDescent="0.25">
      <c r="A62" s="65" t="s">
        <v>93</v>
      </c>
      <c r="B62" s="1">
        <v>1330</v>
      </c>
      <c r="C62" s="1">
        <v>1327</v>
      </c>
      <c r="D62" s="1">
        <v>1327</v>
      </c>
      <c r="E62" s="1">
        <v>1349</v>
      </c>
      <c r="F62" s="1">
        <v>1547</v>
      </c>
    </row>
    <row r="63" spans="1:6" x14ac:dyDescent="0.25">
      <c r="A63" s="65" t="s">
        <v>94</v>
      </c>
      <c r="B63" s="1">
        <v>852</v>
      </c>
      <c r="C63" s="1">
        <v>849</v>
      </c>
      <c r="D63" s="1">
        <v>836</v>
      </c>
      <c r="E63" s="1">
        <v>852</v>
      </c>
      <c r="F63" s="1">
        <v>849</v>
      </c>
    </row>
    <row r="64" spans="1:6" x14ac:dyDescent="0.25">
      <c r="A64" s="65" t="s">
        <v>95</v>
      </c>
      <c r="B64" s="1">
        <v>1256</v>
      </c>
      <c r="C64" s="1">
        <v>1260</v>
      </c>
      <c r="D64" s="1">
        <v>1291</v>
      </c>
      <c r="E64" s="1">
        <v>1287</v>
      </c>
      <c r="F64" s="1">
        <v>1479</v>
      </c>
    </row>
    <row r="65" spans="1:11" x14ac:dyDescent="0.25">
      <c r="A65" s="65" t="s">
        <v>96</v>
      </c>
      <c r="B65" s="1">
        <v>4150</v>
      </c>
      <c r="C65" s="1">
        <v>4205</v>
      </c>
      <c r="D65" s="1">
        <v>4164</v>
      </c>
      <c r="E65" s="1">
        <v>4265</v>
      </c>
      <c r="F65" s="1">
        <v>5252</v>
      </c>
    </row>
    <row r="66" spans="1:11" x14ac:dyDescent="0.25">
      <c r="A66" s="65" t="s">
        <v>97</v>
      </c>
      <c r="B66" s="1">
        <v>353</v>
      </c>
      <c r="C66" s="1">
        <v>349</v>
      </c>
      <c r="D66" s="1">
        <v>349</v>
      </c>
      <c r="E66" s="1">
        <v>354</v>
      </c>
      <c r="F66" s="1">
        <v>364</v>
      </c>
    </row>
    <row r="67" spans="1:11" x14ac:dyDescent="0.25">
      <c r="A67" s="65" t="s">
        <v>98</v>
      </c>
      <c r="B67" s="1">
        <v>554</v>
      </c>
      <c r="C67" s="1">
        <v>553</v>
      </c>
      <c r="D67" s="1">
        <v>564</v>
      </c>
      <c r="E67" s="1">
        <v>559</v>
      </c>
      <c r="F67" s="1">
        <v>514</v>
      </c>
    </row>
    <row r="68" spans="1:11" x14ac:dyDescent="0.25">
      <c r="A68" s="65" t="s">
        <v>99</v>
      </c>
      <c r="B68" s="1">
        <v>2777</v>
      </c>
      <c r="C68" s="1">
        <v>2811</v>
      </c>
      <c r="D68" s="1">
        <v>2748</v>
      </c>
      <c r="E68" s="1">
        <v>2780</v>
      </c>
      <c r="F68" s="1">
        <v>2969</v>
      </c>
    </row>
    <row r="69" spans="1:11" x14ac:dyDescent="0.25">
      <c r="A69" s="65" t="s">
        <v>100</v>
      </c>
      <c r="B69" s="1">
        <v>2143</v>
      </c>
      <c r="C69" s="1">
        <v>2129</v>
      </c>
      <c r="D69" s="1">
        <v>2135</v>
      </c>
      <c r="E69" s="1">
        <v>2148</v>
      </c>
      <c r="F69" s="1">
        <v>2233</v>
      </c>
    </row>
    <row r="70" spans="1:11" x14ac:dyDescent="0.25">
      <c r="A70" s="65" t="s">
        <v>101</v>
      </c>
      <c r="B70" s="1">
        <v>1810</v>
      </c>
      <c r="C70" s="1">
        <v>1742</v>
      </c>
      <c r="D70" s="1">
        <v>1739</v>
      </c>
      <c r="E70" s="1">
        <v>1707</v>
      </c>
      <c r="F70" s="1">
        <v>1747</v>
      </c>
    </row>
    <row r="71" spans="1:11" x14ac:dyDescent="0.25">
      <c r="A71" s="65" t="s">
        <v>102</v>
      </c>
      <c r="B71" s="1">
        <v>1658</v>
      </c>
      <c r="C71" s="1">
        <v>1637</v>
      </c>
      <c r="D71" s="1">
        <v>1614</v>
      </c>
      <c r="E71" s="1">
        <v>1657</v>
      </c>
      <c r="F71" s="1">
        <v>1964</v>
      </c>
    </row>
    <row r="72" spans="1:11" x14ac:dyDescent="0.25">
      <c r="A72" s="65" t="s">
        <v>103</v>
      </c>
      <c r="B72" s="1">
        <v>630</v>
      </c>
      <c r="C72" s="1">
        <v>613</v>
      </c>
      <c r="D72" s="1">
        <v>595</v>
      </c>
      <c r="E72" s="1">
        <v>622</v>
      </c>
      <c r="F72" s="1">
        <v>584</v>
      </c>
    </row>
    <row r="73" spans="1:11" x14ac:dyDescent="0.25">
      <c r="A73" s="65" t="s">
        <v>104</v>
      </c>
      <c r="B73" s="1">
        <v>517</v>
      </c>
      <c r="C73" s="1">
        <v>519</v>
      </c>
      <c r="D73" s="1">
        <v>527</v>
      </c>
      <c r="E73" s="1">
        <v>535</v>
      </c>
      <c r="F73" s="1">
        <v>497</v>
      </c>
    </row>
    <row r="74" spans="1:11" x14ac:dyDescent="0.25">
      <c r="A74" s="65" t="s">
        <v>105</v>
      </c>
      <c r="B74" s="1">
        <v>1188</v>
      </c>
      <c r="C74" s="1">
        <v>1191</v>
      </c>
      <c r="D74" s="1">
        <v>1145</v>
      </c>
      <c r="E74" s="1">
        <v>1140</v>
      </c>
      <c r="F74" s="1">
        <v>1230</v>
      </c>
    </row>
    <row r="75" spans="1:11" x14ac:dyDescent="0.25">
      <c r="A75" s="65" t="s">
        <v>106</v>
      </c>
      <c r="B75" s="1">
        <v>3767</v>
      </c>
      <c r="C75" s="1">
        <v>3752</v>
      </c>
      <c r="D75" s="1">
        <v>3690</v>
      </c>
      <c r="E75" s="1">
        <v>3784</v>
      </c>
      <c r="F75" s="1">
        <v>4444</v>
      </c>
    </row>
    <row r="76" spans="1:11" x14ac:dyDescent="0.25">
      <c r="A76" s="69" t="s">
        <v>107</v>
      </c>
      <c r="B76" s="1">
        <f t="shared" ref="B76:C76" si="32">SUM(B46:B75)</f>
        <v>50759</v>
      </c>
      <c r="C76" s="1">
        <f t="shared" si="32"/>
        <v>50382</v>
      </c>
      <c r="D76" s="1">
        <v>49876</v>
      </c>
      <c r="E76" s="1">
        <v>50481</v>
      </c>
      <c r="F76" s="1">
        <v>55595</v>
      </c>
    </row>
    <row r="78" spans="1:11" ht="14.25" customHeight="1" x14ac:dyDescent="0.25">
      <c r="A78" s="72" t="s">
        <v>215</v>
      </c>
      <c r="B78" s="73" t="s">
        <v>224</v>
      </c>
      <c r="C78" s="73" t="s">
        <v>220</v>
      </c>
      <c r="D78" s="73" t="s">
        <v>221</v>
      </c>
      <c r="E78" s="73" t="s">
        <v>222</v>
      </c>
      <c r="F78" s="73" t="s">
        <v>223</v>
      </c>
      <c r="G78" s="74" t="s">
        <v>210</v>
      </c>
      <c r="H78" s="75" t="s">
        <v>209</v>
      </c>
      <c r="I78" s="76" t="s">
        <v>208</v>
      </c>
      <c r="J78" s="76" t="s">
        <v>207</v>
      </c>
      <c r="K78" s="1" t="s">
        <v>225</v>
      </c>
    </row>
    <row r="79" spans="1:11" x14ac:dyDescent="0.25">
      <c r="A79" t="s">
        <v>216</v>
      </c>
      <c r="B79" s="22">
        <f>+B53+B57+B69+B70+B68</f>
        <v>14136</v>
      </c>
      <c r="C79" s="22">
        <f t="shared" ref="C79:F79" si="33">+C53+C57+C69+C70+C68</f>
        <v>13955</v>
      </c>
      <c r="D79" s="22">
        <f t="shared" si="33"/>
        <v>13810</v>
      </c>
      <c r="E79" s="22">
        <f t="shared" si="33"/>
        <v>13912</v>
      </c>
      <c r="F79" s="22">
        <f t="shared" si="33"/>
        <v>15410</v>
      </c>
      <c r="G79" s="29">
        <f>($B79-F79)/F79</f>
        <v>-8.2673588578844909E-2</v>
      </c>
      <c r="H79" s="29">
        <f>($B79-E79)/E79</f>
        <v>1.6101207590569294E-2</v>
      </c>
      <c r="I79" s="29">
        <f>($B79-D79)/D79</f>
        <v>2.3606082548877624E-2</v>
      </c>
      <c r="J79" s="29">
        <f>($B79-C79)/C79</f>
        <v>1.2970261554998209E-2</v>
      </c>
      <c r="K79" s="1" t="s">
        <v>213</v>
      </c>
    </row>
    <row r="80" spans="1:11" x14ac:dyDescent="0.25">
      <c r="A80" t="s">
        <v>217</v>
      </c>
      <c r="B80" s="22">
        <f>+B47+B48+B55+B58+B65+B66+B75</f>
        <v>20271</v>
      </c>
      <c r="C80" s="22">
        <f t="shared" ref="C80:F80" si="34">+C47+C48+C55+C58+C65+C66+C75</f>
        <v>20146</v>
      </c>
      <c r="D80" s="22">
        <f t="shared" si="34"/>
        <v>20009</v>
      </c>
      <c r="E80" s="22">
        <f t="shared" si="34"/>
        <v>20259</v>
      </c>
      <c r="F80" s="22">
        <f t="shared" si="34"/>
        <v>22610</v>
      </c>
      <c r="G80" s="29">
        <f t="shared" ref="G80:G83" si="35">($B80-F80)/F80</f>
        <v>-0.10344980097302078</v>
      </c>
      <c r="H80" s="29">
        <f t="shared" ref="H80:H83" si="36">($B80-E80)/E80</f>
        <v>5.9232933511032138E-4</v>
      </c>
      <c r="I80" s="29">
        <f t="shared" ref="I80:I83" si="37">($B80-D80)/D80</f>
        <v>1.3094107651556799E-2</v>
      </c>
      <c r="J80" s="29">
        <f t="shared" ref="J80:J83" si="38">($B80-C80)/C80</f>
        <v>6.204705648764023E-3</v>
      </c>
      <c r="K80" s="1" t="s">
        <v>214</v>
      </c>
    </row>
    <row r="81" spans="1:11" x14ac:dyDescent="0.25">
      <c r="A81" t="s">
        <v>218</v>
      </c>
      <c r="B81" s="22">
        <f>+B46+B49+B51+B56+B60+B62+B67+B64</f>
        <v>6822</v>
      </c>
      <c r="C81" s="22">
        <f t="shared" ref="C81:F81" si="39">+C46+C49+C51+C56+C60+C62+C67+C64</f>
        <v>6802</v>
      </c>
      <c r="D81" s="22">
        <f t="shared" si="39"/>
        <v>6782</v>
      </c>
      <c r="E81" s="22">
        <f t="shared" si="39"/>
        <v>6856</v>
      </c>
      <c r="F81" s="22">
        <f t="shared" si="39"/>
        <v>7832</v>
      </c>
      <c r="G81" s="29">
        <f t="shared" si="35"/>
        <v>-0.12895812053115424</v>
      </c>
      <c r="H81" s="29">
        <f t="shared" si="36"/>
        <v>-4.9591598599766631E-3</v>
      </c>
      <c r="I81" s="29">
        <f t="shared" si="37"/>
        <v>5.8979652020053081E-3</v>
      </c>
      <c r="J81" s="29">
        <f t="shared" si="38"/>
        <v>2.9403116730373421E-3</v>
      </c>
      <c r="K81" s="1" t="s">
        <v>226</v>
      </c>
    </row>
    <row r="82" spans="1:11" ht="15.75" thickBot="1" x14ac:dyDescent="0.3">
      <c r="A82" s="77" t="s">
        <v>219</v>
      </c>
      <c r="B82" s="78">
        <f>+B50+B52+B54+B59+B61+B63+B71+B72+B73+B74</f>
        <v>9530</v>
      </c>
      <c r="C82" s="78">
        <f t="shared" ref="C82:F82" si="40">+C50+C52+C54+C59+C61+C63+C71+C72+C73+C74</f>
        <v>9479</v>
      </c>
      <c r="D82" s="78">
        <f t="shared" si="40"/>
        <v>9275</v>
      </c>
      <c r="E82" s="78">
        <f t="shared" si="40"/>
        <v>9454</v>
      </c>
      <c r="F82" s="78">
        <f t="shared" si="40"/>
        <v>9743</v>
      </c>
      <c r="G82" s="29">
        <f t="shared" si="35"/>
        <v>-2.1861849532998051E-2</v>
      </c>
      <c r="H82" s="29">
        <f t="shared" si="36"/>
        <v>8.0389253226147671E-3</v>
      </c>
      <c r="I82" s="29">
        <f t="shared" si="37"/>
        <v>2.7493261455525605E-2</v>
      </c>
      <c r="J82" s="29">
        <f t="shared" si="38"/>
        <v>5.380314379153919E-3</v>
      </c>
    </row>
    <row r="83" spans="1:11" x14ac:dyDescent="0.25">
      <c r="A83" s="79" t="s">
        <v>132</v>
      </c>
      <c r="B83" s="80">
        <f>SUM(B79:B82)</f>
        <v>50759</v>
      </c>
      <c r="C83" s="80">
        <f>SUM(C79:C82)</f>
        <v>50382</v>
      </c>
      <c r="D83" s="80">
        <f t="shared" ref="D83:F83" si="41">SUM(D79:D82)</f>
        <v>49876</v>
      </c>
      <c r="E83" s="80">
        <f t="shared" si="41"/>
        <v>50481</v>
      </c>
      <c r="F83" s="80">
        <f t="shared" si="41"/>
        <v>55595</v>
      </c>
      <c r="G83" s="29">
        <f t="shared" si="35"/>
        <v>-8.6986239769763468E-2</v>
      </c>
      <c r="H83" s="29">
        <f t="shared" si="36"/>
        <v>5.5070224440878744E-3</v>
      </c>
      <c r="I83" s="29">
        <f t="shared" si="37"/>
        <v>1.7703905686101532E-2</v>
      </c>
      <c r="J83" s="29">
        <f t="shared" si="38"/>
        <v>7.4828311698622524E-3</v>
      </c>
    </row>
  </sheetData>
  <mergeCells count="3">
    <mergeCell ref="B8:B9"/>
    <mergeCell ref="C8:C9"/>
    <mergeCell ref="D8:G8"/>
  </mergeCells>
  <conditionalFormatting sqref="D10:G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J79:J8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D10:G40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1FE4-0225-4EEF-87D5-3E60514FE6C2}">
  <dimension ref="A1:H38"/>
  <sheetViews>
    <sheetView workbookViewId="0">
      <selection activeCell="K31" sqref="K31"/>
    </sheetView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7" width="11.42578125" style="1"/>
    <col min="8" max="8" width="0" style="1" hidden="1" customWidth="1"/>
    <col min="9" max="16384" width="11.42578125" style="1"/>
  </cols>
  <sheetData>
    <row r="1" spans="1:8" x14ac:dyDescent="0.25">
      <c r="A1" s="2" t="s">
        <v>28</v>
      </c>
    </row>
    <row r="3" spans="1:8" ht="18.75" x14ac:dyDescent="0.3">
      <c r="A3" s="32" t="str">
        <f>GG!A3</f>
        <v>EMPRESES, LLOCS DE TREBALL, RGSS I RETA</v>
      </c>
    </row>
    <row r="4" spans="1:8" ht="18.75" x14ac:dyDescent="0.3">
      <c r="A4" s="32"/>
    </row>
    <row r="5" spans="1:8" x14ac:dyDescent="0.25">
      <c r="A5" s="33" t="s">
        <v>231</v>
      </c>
      <c r="B5" s="33" t="s">
        <v>202</v>
      </c>
    </row>
    <row r="6" spans="1:8" x14ac:dyDescent="0.25">
      <c r="A6" s="33"/>
      <c r="B6" s="33"/>
    </row>
    <row r="7" spans="1:8" ht="15.75" thickBot="1" x14ac:dyDescent="0.3">
      <c r="A7" s="34" t="s">
        <v>232</v>
      </c>
      <c r="B7" s="35"/>
      <c r="C7" s="35"/>
      <c r="D7" s="35"/>
      <c r="E7" s="35"/>
      <c r="F7" s="35"/>
      <c r="H7" s="127" t="s">
        <v>233</v>
      </c>
    </row>
    <row r="8" spans="1:8" x14ac:dyDescent="0.25">
      <c r="A8" s="31"/>
      <c r="B8" s="154" t="s">
        <v>55</v>
      </c>
      <c r="C8" s="154" t="s">
        <v>234</v>
      </c>
      <c r="D8" s="154" t="s">
        <v>235</v>
      </c>
      <c r="E8" s="155" t="s">
        <v>236</v>
      </c>
      <c r="F8" s="155"/>
      <c r="H8" s="127" t="s">
        <v>237</v>
      </c>
    </row>
    <row r="9" spans="1:8" x14ac:dyDescent="0.25">
      <c r="A9" s="131" t="s">
        <v>238</v>
      </c>
      <c r="B9" s="132"/>
      <c r="C9" s="132"/>
      <c r="D9" s="132"/>
      <c r="E9" s="133" t="s">
        <v>55</v>
      </c>
      <c r="F9" s="133" t="s">
        <v>56</v>
      </c>
      <c r="H9" s="1" t="s">
        <v>239</v>
      </c>
    </row>
    <row r="10" spans="1:8" x14ac:dyDescent="0.25">
      <c r="A10" s="33" t="s">
        <v>107</v>
      </c>
      <c r="B10" s="134">
        <v>21012</v>
      </c>
      <c r="C10" s="135">
        <f>B10/$B$16</f>
        <v>0.13763559188806793</v>
      </c>
      <c r="D10" s="135">
        <f>B10/$B$17</f>
        <v>8.6330935251798566E-2</v>
      </c>
      <c r="E10" s="134">
        <f>B10-H10</f>
        <v>-62</v>
      </c>
      <c r="F10" s="135">
        <f>E10/H10</f>
        <v>-2.9420138559362249E-3</v>
      </c>
      <c r="H10" s="81">
        <v>21074</v>
      </c>
    </row>
    <row r="11" spans="1:8" x14ac:dyDescent="0.25">
      <c r="A11" s="1" t="s">
        <v>240</v>
      </c>
      <c r="B11" s="134">
        <v>82511</v>
      </c>
      <c r="C11" s="135">
        <f t="shared" ref="C11:C14" si="0">B11/$B$16</f>
        <v>0.5404745061049101</v>
      </c>
      <c r="D11" s="135">
        <f t="shared" ref="D11:D14" si="1">B11/$B$17</f>
        <v>0.33900874731397063</v>
      </c>
      <c r="E11" s="134">
        <f t="shared" ref="E11:E14" si="2">B11-H11</f>
        <v>-435</v>
      </c>
      <c r="F11" s="135">
        <f t="shared" ref="F11:F14" si="3">E11/H11</f>
        <v>-5.2443758589925974E-3</v>
      </c>
      <c r="H11" s="81">
        <v>82946</v>
      </c>
    </row>
    <row r="12" spans="1:8" x14ac:dyDescent="0.25">
      <c r="A12" s="1" t="s">
        <v>241</v>
      </c>
      <c r="B12" s="134">
        <v>11894</v>
      </c>
      <c r="C12" s="135">
        <f t="shared" si="0"/>
        <v>7.7909657810616775E-2</v>
      </c>
      <c r="D12" s="135">
        <f t="shared" si="1"/>
        <v>4.886827260065163E-2</v>
      </c>
      <c r="E12" s="134">
        <f t="shared" si="2"/>
        <v>-84</v>
      </c>
      <c r="F12" s="135">
        <f t="shared" si="3"/>
        <v>-7.0128569043245948E-3</v>
      </c>
      <c r="H12" s="81">
        <v>11978</v>
      </c>
    </row>
    <row r="13" spans="1:8" x14ac:dyDescent="0.25">
      <c r="A13" s="1" t="s">
        <v>242</v>
      </c>
      <c r="B13" s="134">
        <v>25370</v>
      </c>
      <c r="C13" s="135">
        <f t="shared" si="0"/>
        <v>0.16618194204265577</v>
      </c>
      <c r="D13" s="135">
        <f t="shared" si="1"/>
        <v>0.10423642810480342</v>
      </c>
      <c r="E13" s="134">
        <f t="shared" si="2"/>
        <v>-63</v>
      </c>
      <c r="F13" s="135">
        <f t="shared" si="3"/>
        <v>-2.4770966854087209E-3</v>
      </c>
      <c r="H13" s="81">
        <v>25433</v>
      </c>
    </row>
    <row r="14" spans="1:8" x14ac:dyDescent="0.25">
      <c r="A14" s="53" t="s">
        <v>243</v>
      </c>
      <c r="B14" s="136">
        <v>11877</v>
      </c>
      <c r="C14" s="137">
        <f t="shared" si="0"/>
        <v>7.7798302153749416E-2</v>
      </c>
      <c r="D14" s="137">
        <f t="shared" si="1"/>
        <v>4.879842556565827E-2</v>
      </c>
      <c r="E14" s="136">
        <f t="shared" si="2"/>
        <v>-11</v>
      </c>
      <c r="F14" s="137">
        <f t="shared" si="3"/>
        <v>-9.253028263795424E-4</v>
      </c>
      <c r="H14" s="138">
        <v>11888</v>
      </c>
    </row>
    <row r="15" spans="1:8" x14ac:dyDescent="0.25">
      <c r="A15" s="1" t="s">
        <v>244</v>
      </c>
      <c r="B15" s="134">
        <v>109507</v>
      </c>
      <c r="C15" s="139" t="s">
        <v>188</v>
      </c>
      <c r="D15" s="135">
        <f>B15/B16</f>
        <v>0.71730728921029185</v>
      </c>
      <c r="E15" s="134">
        <f>B15-H15</f>
        <v>-536</v>
      </c>
      <c r="F15" s="140">
        <f>E15/H15</f>
        <v>-4.8708232236489369E-3</v>
      </c>
      <c r="H15" s="81">
        <v>110043</v>
      </c>
    </row>
    <row r="16" spans="1:8" x14ac:dyDescent="0.25">
      <c r="A16" s="1" t="s">
        <v>245</v>
      </c>
      <c r="B16" s="134">
        <f>+B14+B13+B12+B11+B10</f>
        <v>152664</v>
      </c>
      <c r="C16" s="139" t="s">
        <v>188</v>
      </c>
      <c r="D16" s="135">
        <f>B16/B17</f>
        <v>0.62724280883688255</v>
      </c>
      <c r="E16" s="134">
        <f t="shared" ref="E16:E17" si="4">B16-H16</f>
        <v>-655</v>
      </c>
      <c r="F16" s="140">
        <f t="shared" ref="F16:F17" si="5">E16/H16</f>
        <v>-4.2721384825103216E-3</v>
      </c>
      <c r="H16" s="81">
        <f>+H14+H13+H12+H11+H10</f>
        <v>153319</v>
      </c>
    </row>
    <row r="17" spans="1:8" ht="15.75" thickBot="1" x14ac:dyDescent="0.3">
      <c r="A17" s="53" t="s">
        <v>32</v>
      </c>
      <c r="B17" s="136">
        <v>243389</v>
      </c>
      <c r="C17" s="141" t="s">
        <v>188</v>
      </c>
      <c r="D17" s="141" t="s">
        <v>188</v>
      </c>
      <c r="E17" s="136">
        <f t="shared" si="4"/>
        <v>51</v>
      </c>
      <c r="F17" s="137">
        <f t="shared" si="5"/>
        <v>2.0958502165711889E-4</v>
      </c>
      <c r="H17" s="138">
        <v>243338</v>
      </c>
    </row>
    <row r="18" spans="1:8" x14ac:dyDescent="0.25">
      <c r="A18" s="128"/>
      <c r="B18" s="129" t="s">
        <v>55</v>
      </c>
      <c r="C18" s="129" t="s">
        <v>234</v>
      </c>
      <c r="D18" s="129" t="s">
        <v>235</v>
      </c>
      <c r="E18" s="130" t="s">
        <v>236</v>
      </c>
      <c r="F18" s="130"/>
    </row>
    <row r="19" spans="1:8" x14ac:dyDescent="0.25">
      <c r="A19" s="131" t="s">
        <v>246</v>
      </c>
      <c r="B19" s="132"/>
      <c r="C19" s="132"/>
      <c r="D19" s="132"/>
      <c r="E19" s="133" t="s">
        <v>55</v>
      </c>
      <c r="F19" s="133" t="s">
        <v>56</v>
      </c>
    </row>
    <row r="20" spans="1:8" x14ac:dyDescent="0.25">
      <c r="A20" s="33" t="s">
        <v>107</v>
      </c>
      <c r="B20" s="134">
        <v>287751</v>
      </c>
      <c r="C20" s="135">
        <f>B20/$B$26</f>
        <v>0.14378656800768724</v>
      </c>
      <c r="D20" s="135">
        <f>B20/$B$27</f>
        <v>0.1001629752982079</v>
      </c>
      <c r="E20" s="134">
        <f>B20-H20</f>
        <v>4144</v>
      </c>
      <c r="F20" s="135">
        <f>E20/H20</f>
        <v>1.4611769103019319E-2</v>
      </c>
      <c r="H20" s="81">
        <v>283607</v>
      </c>
    </row>
    <row r="21" spans="1:8" x14ac:dyDescent="0.25">
      <c r="A21" s="1" t="s">
        <v>240</v>
      </c>
      <c r="B21" s="134">
        <v>1150183</v>
      </c>
      <c r="C21" s="135">
        <f t="shared" ref="C21:C24" si="6">B21/$B$26</f>
        <v>0.57473602576806249</v>
      </c>
      <c r="D21" s="135">
        <f t="shared" ref="D21:D24" si="7">B21/$B$27</f>
        <v>0.40036612007401767</v>
      </c>
      <c r="E21" s="134">
        <f t="shared" ref="E21:E24" si="8">B21-H21</f>
        <v>5529</v>
      </c>
      <c r="F21" s="135">
        <f t="shared" ref="F21:F27" si="9">E21/H21</f>
        <v>4.8302805913402651E-3</v>
      </c>
      <c r="H21" s="81">
        <v>1144654</v>
      </c>
    </row>
    <row r="22" spans="1:8" x14ac:dyDescent="0.25">
      <c r="A22" s="1" t="s">
        <v>241</v>
      </c>
      <c r="B22" s="134">
        <v>103301</v>
      </c>
      <c r="C22" s="135">
        <f t="shared" si="6"/>
        <v>5.1618573912035406E-2</v>
      </c>
      <c r="D22" s="135">
        <f t="shared" si="7"/>
        <v>3.5957948056758011E-2</v>
      </c>
      <c r="E22" s="134">
        <f t="shared" si="8"/>
        <v>1714</v>
      </c>
      <c r="F22" s="135">
        <f t="shared" si="9"/>
        <v>1.6872237589455344E-2</v>
      </c>
      <c r="H22" s="81">
        <v>101587</v>
      </c>
    </row>
    <row r="23" spans="1:8" x14ac:dyDescent="0.25">
      <c r="A23" s="1" t="s">
        <v>242</v>
      </c>
      <c r="B23" s="134">
        <v>334979</v>
      </c>
      <c r="C23" s="135">
        <f t="shared" si="6"/>
        <v>0.16738597177645625</v>
      </c>
      <c r="D23" s="135">
        <f t="shared" si="7"/>
        <v>0.116602525455753</v>
      </c>
      <c r="E23" s="134">
        <f t="shared" si="8"/>
        <v>1939</v>
      </c>
      <c r="F23" s="135">
        <f t="shared" si="9"/>
        <v>5.822123468652414E-3</v>
      </c>
      <c r="H23" s="81">
        <v>333040</v>
      </c>
    </row>
    <row r="24" spans="1:8" x14ac:dyDescent="0.25">
      <c r="A24" s="53" t="s">
        <v>243</v>
      </c>
      <c r="B24" s="136">
        <v>125023</v>
      </c>
      <c r="C24" s="137">
        <f t="shared" si="6"/>
        <v>6.247286053575863E-2</v>
      </c>
      <c r="D24" s="137">
        <f t="shared" si="7"/>
        <v>4.3519138632734017E-2</v>
      </c>
      <c r="E24" s="136">
        <f t="shared" si="8"/>
        <v>3052</v>
      </c>
      <c r="F24" s="137">
        <f t="shared" si="9"/>
        <v>2.5022341376228777E-2</v>
      </c>
      <c r="H24" s="138">
        <v>121971</v>
      </c>
    </row>
    <row r="25" spans="1:8" x14ac:dyDescent="0.25">
      <c r="A25" s="1" t="s">
        <v>244</v>
      </c>
      <c r="B25" s="134">
        <v>1539928</v>
      </c>
      <c r="C25" s="139" t="s">
        <v>188</v>
      </c>
      <c r="D25" s="135">
        <f>B25/$B$27</f>
        <v>0.5360320910266817</v>
      </c>
      <c r="E25" s="134">
        <f>B25-H25</f>
        <v>10469</v>
      </c>
      <c r="F25" s="140">
        <f t="shared" si="9"/>
        <v>6.844903982388544E-3</v>
      </c>
      <c r="H25" s="81">
        <v>1529459</v>
      </c>
    </row>
    <row r="26" spans="1:8" x14ac:dyDescent="0.25">
      <c r="A26" s="1" t="s">
        <v>245</v>
      </c>
      <c r="B26" s="134">
        <f>+B24+B23+B22+B21+B20</f>
        <v>2001237</v>
      </c>
      <c r="C26" s="139" t="s">
        <v>188</v>
      </c>
      <c r="D26" s="135">
        <f>B26/$B$27</f>
        <v>0.69660870751747062</v>
      </c>
      <c r="E26" s="134">
        <f>B26-H26</f>
        <v>16378</v>
      </c>
      <c r="F26" s="140">
        <f t="shared" si="9"/>
        <v>8.2514677364991674E-3</v>
      </c>
      <c r="H26" s="81">
        <f>+H24+H23+H22+H21+H20</f>
        <v>1984859</v>
      </c>
    </row>
    <row r="27" spans="1:8" ht="15.75" thickBot="1" x14ac:dyDescent="0.3">
      <c r="A27" s="53" t="s">
        <v>32</v>
      </c>
      <c r="B27" s="136">
        <v>2872828</v>
      </c>
      <c r="C27" s="141" t="s">
        <v>188</v>
      </c>
      <c r="D27" s="141" t="s">
        <v>188</v>
      </c>
      <c r="E27" s="136">
        <f>B27-H27</f>
        <v>27639</v>
      </c>
      <c r="F27" s="137">
        <f t="shared" si="9"/>
        <v>9.7142931453762828E-3</v>
      </c>
      <c r="H27" s="138">
        <v>2845189</v>
      </c>
    </row>
    <row r="28" spans="1:8" x14ac:dyDescent="0.25">
      <c r="A28" s="128"/>
      <c r="B28" s="129" t="s">
        <v>55</v>
      </c>
      <c r="C28" s="129" t="s">
        <v>234</v>
      </c>
      <c r="D28" s="129" t="s">
        <v>235</v>
      </c>
      <c r="E28" s="130" t="s">
        <v>236</v>
      </c>
      <c r="F28" s="130"/>
    </row>
    <row r="29" spans="1:8" x14ac:dyDescent="0.25">
      <c r="A29" s="131" t="s">
        <v>247</v>
      </c>
      <c r="B29" s="132"/>
      <c r="C29" s="132"/>
      <c r="D29" s="132"/>
      <c r="E29" s="133" t="s">
        <v>55</v>
      </c>
      <c r="F29" s="133" t="s">
        <v>56</v>
      </c>
    </row>
    <row r="30" spans="1:8" x14ac:dyDescent="0.25">
      <c r="A30" s="33" t="s">
        <v>107</v>
      </c>
      <c r="B30" s="134">
        <v>50759</v>
      </c>
      <c r="C30" s="135">
        <f>B30/$B$36</f>
        <v>0.14906582401898308</v>
      </c>
      <c r="D30" s="135">
        <f>B30/$B$37</f>
        <v>9.1286105570972026E-2</v>
      </c>
      <c r="E30" s="134">
        <f>B30-H30</f>
        <v>-125</v>
      </c>
      <c r="F30" s="135">
        <f>E30/H30</f>
        <v>-2.456567879883657E-3</v>
      </c>
      <c r="H30" s="81">
        <v>50884</v>
      </c>
    </row>
    <row r="31" spans="1:8" x14ac:dyDescent="0.25">
      <c r="A31" s="1" t="s">
        <v>240</v>
      </c>
      <c r="B31" s="134">
        <v>160811</v>
      </c>
      <c r="C31" s="135">
        <f t="shared" ref="C31:C34" si="10">B31/$B$36</f>
        <v>0.47225958404059742</v>
      </c>
      <c r="D31" s="135">
        <f t="shared" ref="D31:D34" si="11">B31/$B$37</f>
        <v>0.28920605061119375</v>
      </c>
      <c r="E31" s="134">
        <f>B31-H31</f>
        <v>-733</v>
      </c>
      <c r="F31" s="135">
        <f t="shared" ref="F31:F37" si="12">E31/H31</f>
        <v>-4.5374634774426785E-3</v>
      </c>
      <c r="H31" s="81">
        <v>161544</v>
      </c>
    </row>
    <row r="32" spans="1:8" x14ac:dyDescent="0.25">
      <c r="A32" s="1" t="s">
        <v>241</v>
      </c>
      <c r="B32" s="134">
        <v>36738</v>
      </c>
      <c r="C32" s="135">
        <f t="shared" si="10"/>
        <v>0.10788983712857621</v>
      </c>
      <c r="D32" s="135">
        <f t="shared" si="11"/>
        <v>6.6070429804889197E-2</v>
      </c>
      <c r="E32" s="134">
        <f t="shared" ref="E32:E34" si="13">B32-H32</f>
        <v>-151</v>
      </c>
      <c r="F32" s="135">
        <f t="shared" si="12"/>
        <v>-4.0933611645748054E-3</v>
      </c>
      <c r="H32" s="81">
        <v>36889</v>
      </c>
    </row>
    <row r="33" spans="1:8" x14ac:dyDescent="0.25">
      <c r="A33" s="1" t="s">
        <v>242</v>
      </c>
      <c r="B33" s="134">
        <v>62118</v>
      </c>
      <c r="C33" s="135">
        <f t="shared" si="10"/>
        <v>0.1824242175064755</v>
      </c>
      <c r="D33" s="135">
        <f t="shared" si="11"/>
        <v>0.11171438180140744</v>
      </c>
      <c r="E33" s="134">
        <f t="shared" si="13"/>
        <v>-202</v>
      </c>
      <c r="F33" s="135">
        <f t="shared" si="12"/>
        <v>-3.2413350449293967E-3</v>
      </c>
      <c r="H33" s="81">
        <v>62320</v>
      </c>
    </row>
    <row r="34" spans="1:8" x14ac:dyDescent="0.25">
      <c r="A34" s="53" t="s">
        <v>243</v>
      </c>
      <c r="B34" s="136">
        <v>30088</v>
      </c>
      <c r="C34" s="137">
        <f t="shared" si="10"/>
        <v>8.8360537305367762E-2</v>
      </c>
      <c r="D34" s="137">
        <f t="shared" si="11"/>
        <v>5.4110923076093033E-2</v>
      </c>
      <c r="E34" s="136">
        <f t="shared" si="13"/>
        <v>-142</v>
      </c>
      <c r="F34" s="137">
        <f t="shared" si="12"/>
        <v>-4.6973205425074431E-3</v>
      </c>
      <c r="H34" s="138">
        <v>30230</v>
      </c>
    </row>
    <row r="35" spans="1:8" x14ac:dyDescent="0.25">
      <c r="A35" s="1" t="s">
        <v>244</v>
      </c>
      <c r="B35" s="134">
        <v>227107</v>
      </c>
      <c r="C35" s="139" t="s">
        <v>188</v>
      </c>
      <c r="D35" s="135">
        <f>B35/$B$37</f>
        <v>0.40843423979800125</v>
      </c>
      <c r="E35" s="134">
        <f>B35-H35</f>
        <v>-912</v>
      </c>
      <c r="F35" s="140">
        <f t="shared" si="12"/>
        <v>-3.9996666944421295E-3</v>
      </c>
      <c r="H35" s="81">
        <v>228019</v>
      </c>
    </row>
    <row r="36" spans="1:8" x14ac:dyDescent="0.25">
      <c r="A36" s="1" t="s">
        <v>245</v>
      </c>
      <c r="B36" s="134">
        <f>+B34+B33+B32+B31+B30</f>
        <v>340514</v>
      </c>
      <c r="C36" s="139" t="s">
        <v>188</v>
      </c>
      <c r="D36" s="135">
        <f>B36/$B$37</f>
        <v>0.61238789086455547</v>
      </c>
      <c r="E36" s="134">
        <f>B36-H36</f>
        <v>-1353</v>
      </c>
      <c r="F36" s="140">
        <f t="shared" si="12"/>
        <v>-3.9576794484404753E-3</v>
      </c>
      <c r="H36" s="81">
        <f>+H34+H33+H32+H31+H30</f>
        <v>341867</v>
      </c>
    </row>
    <row r="37" spans="1:8" x14ac:dyDescent="0.25">
      <c r="A37" s="53" t="s">
        <v>32</v>
      </c>
      <c r="B37" s="136">
        <v>556043</v>
      </c>
      <c r="C37" s="141" t="s">
        <v>188</v>
      </c>
      <c r="D37" s="141" t="s">
        <v>188</v>
      </c>
      <c r="E37" s="136">
        <f>B37-H37</f>
        <v>-2611</v>
      </c>
      <c r="F37" s="137">
        <f t="shared" si="12"/>
        <v>-4.6737336526723157E-3</v>
      </c>
      <c r="H37" s="138">
        <v>558654</v>
      </c>
    </row>
    <row r="38" spans="1:8" x14ac:dyDescent="0.25">
      <c r="A38" s="142" t="s">
        <v>248</v>
      </c>
    </row>
  </sheetData>
  <mergeCells count="12"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{BEB317F8-FC47-43CA-B207-4ACC90DC797C}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{DA85CD7E-BDD9-4347-A441-9E6BB4D5C258}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{4F6F8ACA-C784-4A29-955F-ECF1EC235AEF}</x14:id>
        </ext>
      </extLst>
    </cfRule>
  </conditionalFormatting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0D5320D8-E412-4644-B1E1-597BD6DDB942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B317F8-FC47-43CA-B207-4ACC90DC797C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DA85CD7E-BDD9-4347-A441-9E6BB4D5C25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4F6F8ACA-C784-4A29-955F-ECF1EC235AEF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2"/>
  <sheetViews>
    <sheetView workbookViewId="0">
      <selection activeCell="L16" sqref="L16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3</v>
      </c>
    </row>
    <row r="5" spans="1:9" x14ac:dyDescent="0.25">
      <c r="A5" s="33" t="s">
        <v>4</v>
      </c>
      <c r="C5" s="33" t="str">
        <f>Índex!A7</f>
        <v>1r trimestre 2022</v>
      </c>
    </row>
    <row r="6" spans="1:9" ht="15.75" thickBot="1" x14ac:dyDescent="0.3">
      <c r="A6" s="34" t="s">
        <v>6</v>
      </c>
      <c r="B6" s="35"/>
      <c r="C6" s="35"/>
      <c r="D6" s="35"/>
      <c r="E6" s="35"/>
      <c r="F6" s="35"/>
      <c r="G6" s="35"/>
      <c r="H6" s="35"/>
      <c r="I6" s="35"/>
    </row>
    <row r="29" spans="1:6" x14ac:dyDescent="0.25">
      <c r="A29" s="48" t="s">
        <v>34</v>
      </c>
    </row>
    <row r="30" spans="1:6" x14ac:dyDescent="0.25">
      <c r="A30" s="48"/>
    </row>
    <row r="31" spans="1:6" ht="30" x14ac:dyDescent="0.25">
      <c r="B31" s="96" t="s">
        <v>33</v>
      </c>
      <c r="C31" s="101" t="s">
        <v>203</v>
      </c>
      <c r="D31" s="101" t="s">
        <v>211</v>
      </c>
      <c r="E31" s="101" t="s">
        <v>204</v>
      </c>
      <c r="F31" s="101" t="s">
        <v>205</v>
      </c>
    </row>
    <row r="32" spans="1:6" x14ac:dyDescent="0.25">
      <c r="A32" s="97" t="s">
        <v>29</v>
      </c>
      <c r="B32" s="102">
        <v>21012</v>
      </c>
      <c r="C32" s="51">
        <f>($B32-C39)/C39</f>
        <v>1.8467354951286898E-2</v>
      </c>
      <c r="D32" s="51">
        <f t="shared" ref="D32:E32" si="0">($B$32-D39)/D39</f>
        <v>3.6554684031374872E-2</v>
      </c>
      <c r="E32" s="51">
        <f t="shared" si="0"/>
        <v>-6.0370270995438693E-2</v>
      </c>
      <c r="F32" s="51">
        <f>($B$32-F39)/F39</f>
        <v>-0.12577491158726856</v>
      </c>
    </row>
    <row r="33" spans="1:6" x14ac:dyDescent="0.25">
      <c r="A33" s="97" t="s">
        <v>30</v>
      </c>
      <c r="B33" s="102">
        <v>109507</v>
      </c>
      <c r="C33" s="51">
        <f>($B33-C40)/C40</f>
        <v>1.868871979013563E-2</v>
      </c>
      <c r="D33" s="51">
        <f t="shared" ref="D33:F33" si="1">($B33-D40)/D40</f>
        <v>2.5173659870059352E-2</v>
      </c>
      <c r="E33" s="51">
        <f t="shared" si="1"/>
        <v>-8.313238889447068E-2</v>
      </c>
      <c r="F33" s="51">
        <f t="shared" si="1"/>
        <v>-0.11503058808317372</v>
      </c>
    </row>
    <row r="34" spans="1:6" x14ac:dyDescent="0.25">
      <c r="A34" s="97" t="s">
        <v>31</v>
      </c>
      <c r="B34" s="103">
        <v>152792</v>
      </c>
      <c r="C34" s="51">
        <f>($B34-C41)/C41</f>
        <v>1.870162080713662E-2</v>
      </c>
      <c r="D34" s="51">
        <f t="shared" ref="D34:E34" si="2">($B34-D41)/D41</f>
        <v>2.9769165964616682E-2</v>
      </c>
      <c r="E34" s="51">
        <f t="shared" si="2"/>
        <v>-7.6863588578609671E-2</v>
      </c>
      <c r="F34" s="51">
        <f>($B34-F41)/F41</f>
        <v>-0.17202063553994884</v>
      </c>
    </row>
    <row r="35" spans="1:6" x14ac:dyDescent="0.25">
      <c r="A35" s="97" t="s">
        <v>32</v>
      </c>
      <c r="B35" s="103">
        <v>243389</v>
      </c>
      <c r="C35" s="51">
        <f>($B35-C42)/C42</f>
        <v>2.1098338647424063E-2</v>
      </c>
      <c r="D35" s="51">
        <f t="shared" ref="D35:E35" si="3">($B35-D42)/D42</f>
        <v>3.1221930344886028E-2</v>
      </c>
      <c r="E35" s="51">
        <f t="shared" si="3"/>
        <v>-6.6219321769889775E-2</v>
      </c>
      <c r="F35" s="51">
        <f>($B35-F42)/F42</f>
        <v>-0.14522971672601864</v>
      </c>
    </row>
    <row r="38" spans="1:6" x14ac:dyDescent="0.25">
      <c r="B38" s="101">
        <v>2022</v>
      </c>
      <c r="C38" s="101">
        <v>2021</v>
      </c>
      <c r="D38" s="101">
        <v>2020</v>
      </c>
      <c r="E38" s="101">
        <v>2019</v>
      </c>
      <c r="F38" s="101">
        <v>2008</v>
      </c>
    </row>
    <row r="39" spans="1:6" x14ac:dyDescent="0.25">
      <c r="A39" s="97" t="s">
        <v>29</v>
      </c>
      <c r="B39" s="102">
        <v>21012</v>
      </c>
      <c r="C39" s="102">
        <v>20631</v>
      </c>
      <c r="D39" s="102">
        <v>20271</v>
      </c>
      <c r="E39" s="102">
        <v>22362</v>
      </c>
      <c r="F39" s="102">
        <v>24035</v>
      </c>
    </row>
    <row r="40" spans="1:6" x14ac:dyDescent="0.25">
      <c r="A40" s="97" t="s">
        <v>30</v>
      </c>
      <c r="B40" s="102">
        <v>109507</v>
      </c>
      <c r="C40" s="102">
        <v>107498</v>
      </c>
      <c r="D40" s="81">
        <v>106818</v>
      </c>
      <c r="E40" s="102">
        <v>119436</v>
      </c>
      <c r="F40" s="102">
        <v>123741</v>
      </c>
    </row>
    <row r="41" spans="1:6" x14ac:dyDescent="0.25">
      <c r="A41" s="97" t="s">
        <v>31</v>
      </c>
      <c r="B41" s="103">
        <v>152792</v>
      </c>
      <c r="C41" s="102">
        <v>149987</v>
      </c>
      <c r="D41" s="102">
        <v>148375</v>
      </c>
      <c r="E41" s="102">
        <v>165514</v>
      </c>
      <c r="F41" s="102">
        <v>184536</v>
      </c>
    </row>
    <row r="42" spans="1:6" x14ac:dyDescent="0.25">
      <c r="A42" s="97" t="s">
        <v>32</v>
      </c>
      <c r="B42" s="103">
        <v>243389</v>
      </c>
      <c r="C42" s="102">
        <v>238360</v>
      </c>
      <c r="D42" s="102">
        <v>236020</v>
      </c>
      <c r="E42" s="102">
        <v>260649</v>
      </c>
      <c r="F42" s="102">
        <v>284742</v>
      </c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0"/>
  <sheetViews>
    <sheetView workbookViewId="0">
      <selection activeCell="F44" sqref="F44"/>
    </sheetView>
  </sheetViews>
  <sheetFormatPr baseColWidth="10" defaultColWidth="11.42578125" defaultRowHeight="15" x14ac:dyDescent="0.25"/>
  <cols>
    <col min="1" max="1" width="8.140625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3</v>
      </c>
    </row>
    <row r="5" spans="1:9" x14ac:dyDescent="0.25">
      <c r="A5" s="33" t="s">
        <v>5</v>
      </c>
      <c r="C5" s="33" t="str">
        <f>Índex!A7</f>
        <v>1r trimestre 2022</v>
      </c>
    </row>
    <row r="6" spans="1:9" ht="15.75" thickBot="1" x14ac:dyDescent="0.3">
      <c r="A6" s="34" t="str">
        <f>Índex!B18</f>
        <v>Variació interanual comptes de cotització. Baix Llobregat.</v>
      </c>
      <c r="B6" s="35"/>
      <c r="C6" s="35"/>
      <c r="D6" s="35"/>
      <c r="E6" s="35"/>
      <c r="F6" s="35"/>
      <c r="G6" s="35"/>
      <c r="H6" s="35"/>
      <c r="I6" s="35"/>
    </row>
    <row r="29" spans="1:3" x14ac:dyDescent="0.25">
      <c r="A29" s="48" t="s">
        <v>34</v>
      </c>
    </row>
    <row r="30" spans="1:3" x14ac:dyDescent="0.25">
      <c r="A30" s="48"/>
    </row>
    <row r="31" spans="1:3" ht="30" x14ac:dyDescent="0.25">
      <c r="B31" s="96" t="s">
        <v>33</v>
      </c>
      <c r="C31" s="101" t="s">
        <v>39</v>
      </c>
    </row>
    <row r="32" spans="1:3" x14ac:dyDescent="0.25">
      <c r="A32" s="104">
        <v>2016</v>
      </c>
      <c r="B32" s="102">
        <v>21330</v>
      </c>
      <c r="C32" s="51">
        <f>(B32-B40)/B40</f>
        <v>2.2678237522174811E-2</v>
      </c>
    </row>
    <row r="33" spans="1:5" x14ac:dyDescent="0.25">
      <c r="A33" s="104">
        <v>2017</v>
      </c>
      <c r="B33" s="102">
        <v>21915</v>
      </c>
      <c r="C33" s="51">
        <f t="shared" ref="C33:C36" si="0">(B33-B32)/B32</f>
        <v>2.7426160337552744E-2</v>
      </c>
    </row>
    <row r="34" spans="1:5" x14ac:dyDescent="0.25">
      <c r="A34" s="104">
        <v>2018</v>
      </c>
      <c r="B34" s="102">
        <v>22168</v>
      </c>
      <c r="C34" s="51">
        <f t="shared" si="0"/>
        <v>1.1544604152407028E-2</v>
      </c>
    </row>
    <row r="35" spans="1:5" x14ac:dyDescent="0.25">
      <c r="A35" s="104">
        <v>2019</v>
      </c>
      <c r="B35" s="102">
        <v>22362</v>
      </c>
      <c r="C35" s="51">
        <f t="shared" si="0"/>
        <v>8.7513533020570199E-3</v>
      </c>
    </row>
    <row r="36" spans="1:5" x14ac:dyDescent="0.25">
      <c r="A36" s="104">
        <v>2020</v>
      </c>
      <c r="B36" s="102">
        <v>20271</v>
      </c>
      <c r="C36" s="51">
        <f t="shared" si="0"/>
        <v>-9.3506841964046156E-2</v>
      </c>
      <c r="D36" s="105">
        <f>B36-B35</f>
        <v>-2091</v>
      </c>
      <c r="E36" s="106"/>
    </row>
    <row r="37" spans="1:5" x14ac:dyDescent="0.25">
      <c r="A37" s="104">
        <v>2021</v>
      </c>
      <c r="B37" s="102">
        <v>20631</v>
      </c>
      <c r="C37" s="51">
        <f>(B37-B36)/B36</f>
        <v>1.775936066301613E-2</v>
      </c>
      <c r="D37" s="105">
        <f t="shared" ref="D37:D38" si="1">B37-B36</f>
        <v>360</v>
      </c>
      <c r="E37" s="106"/>
    </row>
    <row r="38" spans="1:5" x14ac:dyDescent="0.25">
      <c r="A38" s="104">
        <v>2022</v>
      </c>
      <c r="B38" s="102">
        <v>21012</v>
      </c>
      <c r="C38" s="51">
        <f>(B38-B37)/B37</f>
        <v>1.8467354951286898E-2</v>
      </c>
      <c r="D38" s="105">
        <f t="shared" si="1"/>
        <v>381</v>
      </c>
      <c r="E38" s="106"/>
    </row>
    <row r="39" spans="1:5" x14ac:dyDescent="0.25">
      <c r="D39" s="105"/>
      <c r="E39" s="106"/>
    </row>
    <row r="40" spans="1:5" x14ac:dyDescent="0.25">
      <c r="A40" s="107">
        <v>2015</v>
      </c>
      <c r="B40" s="108">
        <v>20857</v>
      </c>
    </row>
  </sheetData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workbookViewId="0">
      <selection activeCell="A29" sqref="A29"/>
    </sheetView>
  </sheetViews>
  <sheetFormatPr baseColWidth="10" defaultColWidth="12.140625" defaultRowHeight="17.25" customHeight="1" x14ac:dyDescent="0.25"/>
  <cols>
    <col min="1" max="1" width="55.140625" style="1" customWidth="1"/>
    <col min="2" max="2" width="10" style="1" customWidth="1"/>
    <col min="3" max="3" width="8.28515625" style="1" customWidth="1"/>
    <col min="4" max="7" width="12.140625" style="1"/>
    <col min="8" max="8" width="12" style="1" customWidth="1"/>
    <col min="9" max="16384" width="12.140625" style="1"/>
  </cols>
  <sheetData>
    <row r="1" spans="1:9" ht="17.25" customHeight="1" x14ac:dyDescent="0.25">
      <c r="A1" s="2" t="s">
        <v>28</v>
      </c>
    </row>
    <row r="3" spans="1:9" ht="17.25" customHeight="1" x14ac:dyDescent="0.3">
      <c r="A3" s="32" t="s">
        <v>3</v>
      </c>
    </row>
    <row r="5" spans="1:9" ht="17.25" customHeight="1" x14ac:dyDescent="0.25">
      <c r="A5" s="33" t="str">
        <f>Índex!A19</f>
        <v>TE1</v>
      </c>
      <c r="C5" s="33" t="str">
        <f>Índex!A7</f>
        <v>1r trimestre 2022</v>
      </c>
    </row>
    <row r="6" spans="1:9" ht="17.25" customHeight="1" thickBot="1" x14ac:dyDescent="0.3">
      <c r="A6" s="34" t="str">
        <f>Índex!B19</f>
        <v>Activitats econòmiques més rellevants. Baix Llobregat.</v>
      </c>
      <c r="B6" s="35"/>
      <c r="C6" s="35"/>
      <c r="D6" s="35"/>
      <c r="E6" s="35"/>
      <c r="F6" s="35"/>
      <c r="G6" s="35"/>
      <c r="H6" s="35"/>
    </row>
    <row r="7" spans="1:9" ht="17.25" customHeight="1" x14ac:dyDescent="0.25">
      <c r="A7" s="30"/>
      <c r="B7" s="31"/>
      <c r="C7" s="31"/>
      <c r="D7" s="31"/>
      <c r="E7" s="31"/>
      <c r="F7" s="31"/>
      <c r="G7" s="31"/>
      <c r="H7" s="31"/>
    </row>
    <row r="8" spans="1:9" ht="17.25" customHeight="1" x14ac:dyDescent="0.25">
      <c r="A8" s="7"/>
      <c r="B8" s="63"/>
      <c r="C8" s="63"/>
      <c r="D8" s="85" t="s">
        <v>130</v>
      </c>
      <c r="E8" s="85"/>
      <c r="F8" s="85"/>
      <c r="G8" s="85"/>
    </row>
    <row r="9" spans="1:9" ht="17.25" customHeight="1" x14ac:dyDescent="0.25">
      <c r="A9" s="10"/>
      <c r="B9" s="11">
        <v>2022</v>
      </c>
      <c r="C9" s="11" t="s">
        <v>131</v>
      </c>
      <c r="D9" s="11" t="s">
        <v>207</v>
      </c>
      <c r="E9" s="11" t="s">
        <v>208</v>
      </c>
      <c r="F9" s="11" t="s">
        <v>209</v>
      </c>
      <c r="G9" s="11" t="s">
        <v>210</v>
      </c>
      <c r="I9" s="40"/>
    </row>
    <row r="10" spans="1:9" ht="17.25" customHeight="1" x14ac:dyDescent="0.25">
      <c r="A10" s="12" t="s">
        <v>132</v>
      </c>
      <c r="B10" s="13">
        <v>21012</v>
      </c>
      <c r="C10" s="14"/>
      <c r="D10" s="14">
        <v>1.8467354951286898E-2</v>
      </c>
      <c r="E10" s="14">
        <v>3.6554684031374872E-2</v>
      </c>
      <c r="F10" s="14">
        <v>-6.0370270995438693E-2</v>
      </c>
      <c r="G10" s="14">
        <v>-0.12577491158726856</v>
      </c>
    </row>
    <row r="11" spans="1:9" ht="27" customHeight="1" x14ac:dyDescent="0.25">
      <c r="A11" s="15" t="s">
        <v>45</v>
      </c>
      <c r="B11" s="16">
        <v>3033</v>
      </c>
      <c r="C11" s="17">
        <f>B11/$B$10</f>
        <v>0.14434608794974299</v>
      </c>
      <c r="D11" s="17">
        <v>5.9701492537313433E-3</v>
      </c>
      <c r="E11" s="17">
        <v>4.6945115636865722E-2</v>
      </c>
      <c r="F11" s="17">
        <v>-5.6316116988176727E-2</v>
      </c>
      <c r="G11" s="17">
        <v>-8.2854550952524947E-2</v>
      </c>
    </row>
    <row r="12" spans="1:9" ht="17.25" customHeight="1" x14ac:dyDescent="0.25">
      <c r="A12" s="15" t="s">
        <v>46</v>
      </c>
      <c r="B12" s="16">
        <v>2050</v>
      </c>
      <c r="C12" s="17">
        <f t="shared" ref="C12:C20" si="0">B12/$B$10</f>
        <v>9.7563297163525603E-2</v>
      </c>
      <c r="D12" s="17">
        <v>7.7812828601472137E-2</v>
      </c>
      <c r="E12" s="17">
        <v>0.10870740941049216</v>
      </c>
      <c r="F12" s="17">
        <v>-4.0262172284644196E-2</v>
      </c>
      <c r="G12" s="17">
        <v>9.9195710455764072E-2</v>
      </c>
    </row>
    <row r="13" spans="1:9" ht="26.25" customHeight="1" x14ac:dyDescent="0.25">
      <c r="A13" s="15" t="s">
        <v>47</v>
      </c>
      <c r="B13" s="16">
        <v>1964</v>
      </c>
      <c r="C13" s="17">
        <f t="shared" si="0"/>
        <v>9.3470397867885024E-2</v>
      </c>
      <c r="D13" s="17">
        <v>-1.1077542799597181E-2</v>
      </c>
      <c r="E13" s="17">
        <v>6.6632496155817527E-3</v>
      </c>
      <c r="F13" s="17">
        <v>-0.11650922177237967</v>
      </c>
      <c r="G13" s="17">
        <v>-0.12827341322680869</v>
      </c>
    </row>
    <row r="14" spans="1:9" ht="17.25" customHeight="1" x14ac:dyDescent="0.25">
      <c r="A14" s="15" t="s">
        <v>48</v>
      </c>
      <c r="B14" s="16">
        <v>1514</v>
      </c>
      <c r="C14" s="17">
        <f t="shared" si="0"/>
        <v>7.2054064344184279E-2</v>
      </c>
      <c r="D14" s="17">
        <v>6.648936170212766E-3</v>
      </c>
      <c r="E14" s="17">
        <v>6.0967063770147163E-2</v>
      </c>
      <c r="F14" s="17">
        <v>-6.1376317420954743E-2</v>
      </c>
      <c r="G14" s="17">
        <v>-0.35243798118049613</v>
      </c>
    </row>
    <row r="15" spans="1:9" ht="17.25" customHeight="1" x14ac:dyDescent="0.25">
      <c r="A15" s="15" t="s">
        <v>49</v>
      </c>
      <c r="B15" s="16">
        <v>1035</v>
      </c>
      <c r="C15" s="17">
        <f t="shared" si="0"/>
        <v>4.9257567104511707E-2</v>
      </c>
      <c r="D15" s="17">
        <v>5.6122448979591837E-2</v>
      </c>
      <c r="E15" s="17">
        <v>9.7560975609756097E-3</v>
      </c>
      <c r="F15" s="17">
        <v>-8.0817051509769089E-2</v>
      </c>
      <c r="G15" s="17">
        <v>-0.326171875</v>
      </c>
    </row>
    <row r="16" spans="1:9" ht="17.25" customHeight="1" x14ac:dyDescent="0.25">
      <c r="A16" s="15" t="s">
        <v>50</v>
      </c>
      <c r="B16" s="16">
        <v>870</v>
      </c>
      <c r="C16" s="17">
        <f t="shared" si="0"/>
        <v>4.1404911479154767E-2</v>
      </c>
      <c r="D16" s="17">
        <v>3.2028469750889681E-2</v>
      </c>
      <c r="E16" s="17">
        <v>0.15231788079470199</v>
      </c>
      <c r="F16" s="17">
        <v>7.274969173859433E-2</v>
      </c>
      <c r="G16" s="17">
        <v>-0.38775510204081631</v>
      </c>
    </row>
    <row r="17" spans="1:7" ht="17.25" customHeight="1" x14ac:dyDescent="0.25">
      <c r="A17" s="15" t="s">
        <v>51</v>
      </c>
      <c r="B17" s="16">
        <v>841</v>
      </c>
      <c r="C17" s="17">
        <f t="shared" si="0"/>
        <v>4.002474776318294E-2</v>
      </c>
      <c r="D17" s="17">
        <v>2.3114355231143552E-2</v>
      </c>
      <c r="E17" s="17">
        <v>1.8159806295399514E-2</v>
      </c>
      <c r="F17" s="17">
        <v>-5.5056179775280899E-2</v>
      </c>
      <c r="G17" s="17">
        <v>-1.1750881316098707E-2</v>
      </c>
    </row>
    <row r="18" spans="1:7" ht="17.25" customHeight="1" x14ac:dyDescent="0.25">
      <c r="A18" s="15" t="s">
        <v>121</v>
      </c>
      <c r="B18" s="16">
        <v>685</v>
      </c>
      <c r="C18" s="17">
        <f t="shared" si="0"/>
        <v>3.2600418808300016E-2</v>
      </c>
      <c r="D18" s="17">
        <v>4.1033434650455926E-2</v>
      </c>
      <c r="E18" s="17">
        <v>5.8732612055641419E-2</v>
      </c>
      <c r="F18" s="17">
        <v>-4.0616246498599441E-2</v>
      </c>
      <c r="G18" s="17">
        <v>0.17900172117039587</v>
      </c>
    </row>
    <row r="19" spans="1:7" ht="17.25" customHeight="1" x14ac:dyDescent="0.25">
      <c r="A19" s="15" t="s">
        <v>53</v>
      </c>
      <c r="B19" s="16">
        <v>647</v>
      </c>
      <c r="C19" s="17">
        <f t="shared" si="0"/>
        <v>3.079192842185418E-2</v>
      </c>
      <c r="D19" s="17">
        <v>2.8616852146263912E-2</v>
      </c>
      <c r="E19" s="17">
        <v>1.7295597484276729E-2</v>
      </c>
      <c r="F19" s="17">
        <v>-5.5474452554744529E-2</v>
      </c>
      <c r="G19" s="17">
        <v>0.29399999999999998</v>
      </c>
    </row>
    <row r="20" spans="1:7" ht="17.25" customHeight="1" x14ac:dyDescent="0.25">
      <c r="A20" s="18" t="s">
        <v>52</v>
      </c>
      <c r="B20" s="19">
        <v>598</v>
      </c>
      <c r="C20" s="20">
        <f t="shared" si="0"/>
        <v>2.8459927660384542E-2</v>
      </c>
      <c r="D20" s="20">
        <v>-3.5483870967741936E-2</v>
      </c>
      <c r="E20" s="20">
        <v>-3.0794165316045379E-2</v>
      </c>
      <c r="F20" s="20">
        <v>-0.15177304964539007</v>
      </c>
      <c r="G20" s="20">
        <v>-0.16713091922005571</v>
      </c>
    </row>
    <row r="22" spans="1:7" ht="17.25" customHeight="1" x14ac:dyDescent="0.25">
      <c r="A22" s="48" t="s">
        <v>34</v>
      </c>
    </row>
    <row r="23" spans="1:7" ht="17.25" customHeight="1" x14ac:dyDescent="0.25">
      <c r="A23" s="48"/>
    </row>
  </sheetData>
  <mergeCells count="1">
    <mergeCell ref="D8:G8"/>
  </mergeCells>
  <conditionalFormatting sqref="D10:G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direction="rightToLeft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D10:G20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I33"/>
  <sheetViews>
    <sheetView workbookViewId="0">
      <selection activeCell="D34" sqref="D34"/>
    </sheetView>
  </sheetViews>
  <sheetFormatPr baseColWidth="10" defaultColWidth="11.42578125" defaultRowHeight="15" x14ac:dyDescent="0.25"/>
  <cols>
    <col min="1" max="1" width="82" style="1" customWidth="1"/>
    <col min="2" max="2" width="18" style="1" customWidth="1"/>
    <col min="3" max="16384" width="11.42578125" style="1"/>
  </cols>
  <sheetData>
    <row r="1" spans="1:9" x14ac:dyDescent="0.25">
      <c r="A1" s="2" t="s">
        <v>28</v>
      </c>
    </row>
    <row r="3" spans="1:9" ht="18.75" x14ac:dyDescent="0.3">
      <c r="A3" s="32" t="str">
        <f>'TE1'!A3</f>
        <v>EMPRESES</v>
      </c>
    </row>
    <row r="5" spans="1:9" x14ac:dyDescent="0.25">
      <c r="A5" s="33" t="str">
        <f>Índex!A20</f>
        <v>TE2</v>
      </c>
      <c r="C5" s="33" t="str">
        <f>Índex!A7</f>
        <v>1r trimestre 2022</v>
      </c>
    </row>
    <row r="6" spans="1:9" ht="15.75" thickBot="1" x14ac:dyDescent="0.3">
      <c r="A6" s="34" t="str">
        <f>Índex!B20</f>
        <v>Dinamisme empresarial.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151" t="s">
        <v>123</v>
      </c>
      <c r="B7" s="152" t="s">
        <v>55</v>
      </c>
      <c r="C7" s="153" t="s">
        <v>58</v>
      </c>
      <c r="D7" s="153"/>
    </row>
    <row r="8" spans="1:9" x14ac:dyDescent="0.25">
      <c r="A8" s="86"/>
      <c r="B8" s="87"/>
      <c r="C8" s="36" t="s">
        <v>55</v>
      </c>
      <c r="D8" s="36" t="s">
        <v>56</v>
      </c>
    </row>
    <row r="9" spans="1:9" x14ac:dyDescent="0.25">
      <c r="A9" s="37" t="s">
        <v>46</v>
      </c>
      <c r="B9" s="38">
        <v>2050</v>
      </c>
      <c r="C9" s="38">
        <v>148</v>
      </c>
      <c r="D9" s="39">
        <v>7.7812828601472137E-2</v>
      </c>
      <c r="F9" s="40"/>
    </row>
    <row r="10" spans="1:9" x14ac:dyDescent="0.25">
      <c r="A10" s="37" t="s">
        <v>49</v>
      </c>
      <c r="B10" s="41">
        <v>1035</v>
      </c>
      <c r="C10" s="41">
        <v>55</v>
      </c>
      <c r="D10" s="42">
        <v>5.6122448979591837E-2</v>
      </c>
    </row>
    <row r="11" spans="1:9" x14ac:dyDescent="0.25">
      <c r="A11" s="37" t="s">
        <v>121</v>
      </c>
      <c r="B11" s="41">
        <v>685</v>
      </c>
      <c r="C11" s="41">
        <v>27</v>
      </c>
      <c r="D11" s="42">
        <v>4.1033434650455926E-2</v>
      </c>
    </row>
    <row r="12" spans="1:9" x14ac:dyDescent="0.25">
      <c r="A12" s="37" t="s">
        <v>50</v>
      </c>
      <c r="B12" s="41">
        <v>870</v>
      </c>
      <c r="C12" s="41">
        <v>27</v>
      </c>
      <c r="D12" s="42">
        <v>3.2028469750889681E-2</v>
      </c>
    </row>
    <row r="13" spans="1:9" x14ac:dyDescent="0.25">
      <c r="A13" s="37" t="s">
        <v>119</v>
      </c>
      <c r="B13" s="41">
        <v>410</v>
      </c>
      <c r="C13" s="41">
        <v>25</v>
      </c>
      <c r="D13" s="42">
        <v>6.4935064935064929E-2</v>
      </c>
    </row>
    <row r="14" spans="1:9" x14ac:dyDescent="0.25">
      <c r="A14" s="37" t="s">
        <v>68</v>
      </c>
      <c r="B14" s="38">
        <v>555</v>
      </c>
      <c r="C14" s="38">
        <v>20</v>
      </c>
      <c r="D14" s="39">
        <v>3.7383177570093455E-2</v>
      </c>
    </row>
    <row r="15" spans="1:9" x14ac:dyDescent="0.25">
      <c r="A15" s="37" t="s">
        <v>51</v>
      </c>
      <c r="B15" s="38">
        <v>841</v>
      </c>
      <c r="C15" s="38">
        <v>19</v>
      </c>
      <c r="D15" s="39">
        <v>2.3114355231143552E-2</v>
      </c>
    </row>
    <row r="16" spans="1:9" ht="15.75" customHeight="1" x14ac:dyDescent="0.25">
      <c r="A16" s="37" t="s">
        <v>117</v>
      </c>
      <c r="B16" s="38">
        <v>309</v>
      </c>
      <c r="C16" s="38">
        <v>18</v>
      </c>
      <c r="D16" s="39">
        <v>6.1855670103092786E-2</v>
      </c>
    </row>
    <row r="17" spans="1:4" x14ac:dyDescent="0.25">
      <c r="A17" s="37" t="s">
        <v>53</v>
      </c>
      <c r="B17" s="41">
        <v>647</v>
      </c>
      <c r="C17" s="41">
        <v>18</v>
      </c>
      <c r="D17" s="42">
        <v>2.8616852146263912E-2</v>
      </c>
    </row>
    <row r="18" spans="1:4" ht="17.25" customHeight="1" x14ac:dyDescent="0.25">
      <c r="A18" s="37" t="s">
        <v>45</v>
      </c>
      <c r="B18" s="41">
        <v>3033</v>
      </c>
      <c r="C18" s="41">
        <v>18</v>
      </c>
      <c r="D18" s="42">
        <v>5.9701492537313433E-3</v>
      </c>
    </row>
    <row r="19" spans="1:4" x14ac:dyDescent="0.25">
      <c r="A19" s="88" t="s">
        <v>124</v>
      </c>
      <c r="B19" s="90" t="s">
        <v>55</v>
      </c>
      <c r="C19" s="91" t="s">
        <v>58</v>
      </c>
      <c r="D19" s="91"/>
    </row>
    <row r="20" spans="1:4" x14ac:dyDescent="0.25">
      <c r="A20" s="89"/>
      <c r="B20" s="87"/>
      <c r="C20" s="36" t="s">
        <v>55</v>
      </c>
      <c r="D20" s="36" t="s">
        <v>56</v>
      </c>
    </row>
    <row r="21" spans="1:4" ht="17.25" customHeight="1" x14ac:dyDescent="0.25">
      <c r="A21" s="37" t="s">
        <v>47</v>
      </c>
      <c r="B21" s="41">
        <v>1964</v>
      </c>
      <c r="C21" s="41">
        <v>-22</v>
      </c>
      <c r="D21" s="42">
        <v>-1.1077542799597181E-2</v>
      </c>
    </row>
    <row r="22" spans="1:4" x14ac:dyDescent="0.25">
      <c r="A22" s="37" t="s">
        <v>52</v>
      </c>
      <c r="B22" s="41">
        <v>598</v>
      </c>
      <c r="C22" s="41">
        <v>-22</v>
      </c>
      <c r="D22" s="42">
        <v>-3.5483870967741936E-2</v>
      </c>
    </row>
    <row r="23" spans="1:4" x14ac:dyDescent="0.25">
      <c r="A23" s="37" t="s">
        <v>128</v>
      </c>
      <c r="B23" s="41">
        <v>98</v>
      </c>
      <c r="C23" s="41">
        <v>-11</v>
      </c>
      <c r="D23" s="42">
        <v>-0.10091743119266056</v>
      </c>
    </row>
    <row r="24" spans="1:4" x14ac:dyDescent="0.25">
      <c r="A24" s="37" t="s">
        <v>60</v>
      </c>
      <c r="B24" s="41">
        <v>165</v>
      </c>
      <c r="C24" s="41">
        <v>-8</v>
      </c>
      <c r="D24" s="42">
        <v>-4.6242774566473986E-2</v>
      </c>
    </row>
    <row r="25" spans="1:4" x14ac:dyDescent="0.25">
      <c r="A25" s="37" t="s">
        <v>127</v>
      </c>
      <c r="B25" s="41">
        <v>107</v>
      </c>
      <c r="C25" s="41">
        <v>-8</v>
      </c>
      <c r="D25" s="42">
        <v>-6.9565217391304349E-2</v>
      </c>
    </row>
    <row r="26" spans="1:4" x14ac:dyDescent="0.25">
      <c r="A26" s="44" t="s">
        <v>147</v>
      </c>
      <c r="B26" s="38">
        <v>179</v>
      </c>
      <c r="C26" s="38">
        <v>-7</v>
      </c>
      <c r="D26" s="39">
        <v>-3.7634408602150539E-2</v>
      </c>
    </row>
    <row r="27" spans="1:4" x14ac:dyDescent="0.25">
      <c r="A27" s="37" t="s">
        <v>62</v>
      </c>
      <c r="B27" s="41">
        <v>174</v>
      </c>
      <c r="C27" s="41">
        <v>-4</v>
      </c>
      <c r="D27" s="42">
        <v>-2.247191011235955E-2</v>
      </c>
    </row>
    <row r="28" spans="1:4" x14ac:dyDescent="0.25">
      <c r="A28" s="37" t="s">
        <v>150</v>
      </c>
      <c r="B28" s="41">
        <v>122</v>
      </c>
      <c r="C28" s="41">
        <v>-4</v>
      </c>
      <c r="D28" s="42">
        <v>-3.1746031746031744E-2</v>
      </c>
    </row>
    <row r="29" spans="1:4" x14ac:dyDescent="0.25">
      <c r="A29" s="43" t="s">
        <v>126</v>
      </c>
      <c r="B29" s="41">
        <v>334</v>
      </c>
      <c r="C29" s="41">
        <v>-3</v>
      </c>
      <c r="D29" s="42">
        <v>-8.9020771513353119E-3</v>
      </c>
    </row>
    <row r="30" spans="1:4" x14ac:dyDescent="0.25">
      <c r="A30" s="45" t="s">
        <v>116</v>
      </c>
      <c r="B30" s="46">
        <v>236</v>
      </c>
      <c r="C30" s="46">
        <v>-3</v>
      </c>
      <c r="D30" s="47">
        <v>-1.2552301255230125E-2</v>
      </c>
    </row>
    <row r="32" spans="1:4" x14ac:dyDescent="0.25">
      <c r="A32" s="48" t="s">
        <v>34</v>
      </c>
    </row>
    <row r="33" spans="1:1" x14ac:dyDescent="0.25">
      <c r="A33" s="48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{6B621611-F8EB-4369-AB50-A7C13A3179A6}</x14:id>
        </ext>
      </extLst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{1E41E7C5-A0B1-4D72-AA11-6990007AF6C5}</x14:id>
        </ext>
      </extLst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621611-F8EB-4369-AB50-A7C13A3179A6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1E41E7C5-A0B1-4D72-AA11-6990007AF6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G1" s="26">
        <v>3.0000000000000001E-3</v>
      </c>
      <c r="M1" s="27" t="s">
        <v>181</v>
      </c>
      <c r="Q1" s="27" t="s">
        <v>184</v>
      </c>
    </row>
    <row r="3" spans="1:18" x14ac:dyDescent="0.25">
      <c r="B3">
        <v>2022</v>
      </c>
      <c r="C3" s="23">
        <v>20.22</v>
      </c>
      <c r="D3">
        <v>2021</v>
      </c>
      <c r="H3">
        <v>2022</v>
      </c>
      <c r="I3" s="23">
        <v>20.22</v>
      </c>
      <c r="J3">
        <v>2021</v>
      </c>
      <c r="N3">
        <v>2022</v>
      </c>
      <c r="O3" s="23">
        <v>20.22</v>
      </c>
      <c r="P3">
        <v>2021</v>
      </c>
      <c r="Q3" t="s">
        <v>182</v>
      </c>
      <c r="R3" t="s">
        <v>183</v>
      </c>
    </row>
    <row r="4" spans="1:18" x14ac:dyDescent="0.25">
      <c r="A4" t="s">
        <v>64</v>
      </c>
      <c r="B4">
        <v>27</v>
      </c>
      <c r="C4" s="24">
        <f t="shared" ref="C4:C35" si="0">B4/$B$92</f>
        <v>1.2849800114220445E-3</v>
      </c>
      <c r="D4">
        <v>28</v>
      </c>
      <c r="G4" t="s">
        <v>140</v>
      </c>
      <c r="H4">
        <v>180</v>
      </c>
      <c r="I4" s="21">
        <v>8.5665334094802963E-3</v>
      </c>
      <c r="J4">
        <v>174</v>
      </c>
      <c r="M4" t="s">
        <v>47</v>
      </c>
      <c r="N4">
        <v>1964</v>
      </c>
      <c r="O4" s="21">
        <v>9.3470397867885024E-2</v>
      </c>
      <c r="P4">
        <v>1986</v>
      </c>
      <c r="Q4">
        <v>-22</v>
      </c>
      <c r="R4" s="29">
        <v>-1.1077542799597181E-2</v>
      </c>
    </row>
    <row r="5" spans="1:18" x14ac:dyDescent="0.25">
      <c r="A5" t="s">
        <v>133</v>
      </c>
      <c r="B5">
        <v>10</v>
      </c>
      <c r="C5" s="24">
        <f t="shared" si="0"/>
        <v>4.7591852274890539E-4</v>
      </c>
      <c r="D5">
        <v>8</v>
      </c>
      <c r="G5" t="s">
        <v>147</v>
      </c>
      <c r="H5">
        <v>179</v>
      </c>
      <c r="I5" s="21">
        <v>8.5189415572054072E-3</v>
      </c>
      <c r="J5">
        <v>186</v>
      </c>
      <c r="M5" t="s">
        <v>52</v>
      </c>
      <c r="N5">
        <v>598</v>
      </c>
      <c r="O5" s="21">
        <v>2.8459927660384542E-2</v>
      </c>
      <c r="P5">
        <v>620</v>
      </c>
      <c r="Q5">
        <v>-22</v>
      </c>
      <c r="R5" s="29">
        <v>-3.5483870967741936E-2</v>
      </c>
    </row>
    <row r="6" spans="1:18" x14ac:dyDescent="0.25">
      <c r="A6" t="s">
        <v>134</v>
      </c>
      <c r="B6">
        <v>0</v>
      </c>
      <c r="C6" s="24">
        <f t="shared" si="0"/>
        <v>0</v>
      </c>
      <c r="D6" t="s">
        <v>206</v>
      </c>
      <c r="G6" t="s">
        <v>127</v>
      </c>
      <c r="H6">
        <v>107</v>
      </c>
      <c r="I6" s="21">
        <v>5.0923281934132873E-3</v>
      </c>
      <c r="J6">
        <v>115</v>
      </c>
      <c r="M6" t="s">
        <v>128</v>
      </c>
      <c r="N6">
        <v>98</v>
      </c>
      <c r="O6" s="21">
        <v>4.6640015229392727E-3</v>
      </c>
      <c r="P6">
        <v>109</v>
      </c>
      <c r="Q6">
        <v>-11</v>
      </c>
      <c r="R6" s="29">
        <v>-0.10091743119266056</v>
      </c>
    </row>
    <row r="7" spans="1:18" x14ac:dyDescent="0.25">
      <c r="A7" t="s">
        <v>135</v>
      </c>
      <c r="C7" s="24">
        <f t="shared" si="0"/>
        <v>0</v>
      </c>
      <c r="G7" t="s">
        <v>150</v>
      </c>
      <c r="H7">
        <v>122</v>
      </c>
      <c r="I7" s="21">
        <v>5.8062059775366454E-3</v>
      </c>
      <c r="J7">
        <v>126</v>
      </c>
      <c r="M7" t="s">
        <v>60</v>
      </c>
      <c r="N7">
        <v>165</v>
      </c>
      <c r="O7" s="21">
        <v>7.8526556253569382E-3</v>
      </c>
      <c r="P7">
        <v>173</v>
      </c>
      <c r="Q7">
        <v>-8</v>
      </c>
      <c r="R7" s="29">
        <v>-4.6242774566473986E-2</v>
      </c>
    </row>
    <row r="8" spans="1:18" x14ac:dyDescent="0.25">
      <c r="A8" t="s">
        <v>136</v>
      </c>
      <c r="C8" s="24">
        <f t="shared" si="0"/>
        <v>0</v>
      </c>
      <c r="G8" t="s">
        <v>63</v>
      </c>
      <c r="H8">
        <v>519</v>
      </c>
      <c r="I8" s="21">
        <v>2.4700171330668191E-2</v>
      </c>
      <c r="J8">
        <v>520</v>
      </c>
      <c r="M8" t="s">
        <v>127</v>
      </c>
      <c r="N8">
        <v>107</v>
      </c>
      <c r="O8" s="21">
        <v>5.0923281934132873E-3</v>
      </c>
      <c r="P8">
        <v>115</v>
      </c>
      <c r="Q8">
        <v>-8</v>
      </c>
      <c r="R8" s="29">
        <v>-6.9565217391304349E-2</v>
      </c>
    </row>
    <row r="9" spans="1:18" x14ac:dyDescent="0.25">
      <c r="A9" t="s">
        <v>137</v>
      </c>
      <c r="B9">
        <v>0</v>
      </c>
      <c r="C9" s="24">
        <f t="shared" si="0"/>
        <v>0</v>
      </c>
      <c r="D9">
        <v>0</v>
      </c>
      <c r="G9" t="s">
        <v>62</v>
      </c>
      <c r="H9">
        <v>174</v>
      </c>
      <c r="I9" s="21">
        <v>8.2809822958309545E-3</v>
      </c>
      <c r="J9">
        <v>178</v>
      </c>
      <c r="M9" t="s">
        <v>147</v>
      </c>
      <c r="N9">
        <v>179</v>
      </c>
      <c r="O9" s="21">
        <v>8.5189415572054072E-3</v>
      </c>
      <c r="P9">
        <v>186</v>
      </c>
      <c r="Q9">
        <v>-7</v>
      </c>
      <c r="R9" s="29">
        <v>-3.7634408602150539E-2</v>
      </c>
    </row>
    <row r="10" spans="1:18" x14ac:dyDescent="0.25">
      <c r="A10" t="s">
        <v>138</v>
      </c>
      <c r="B10">
        <v>12</v>
      </c>
      <c r="C10" s="24">
        <f t="shared" si="0"/>
        <v>5.7110222729868647E-4</v>
      </c>
      <c r="D10">
        <v>12</v>
      </c>
      <c r="G10" t="s">
        <v>156</v>
      </c>
      <c r="H10">
        <v>88</v>
      </c>
      <c r="I10" s="21">
        <v>4.1880830001903672E-3</v>
      </c>
      <c r="J10">
        <v>90</v>
      </c>
      <c r="M10" t="s">
        <v>62</v>
      </c>
      <c r="N10">
        <v>174</v>
      </c>
      <c r="O10" s="21">
        <v>8.2809822958309545E-3</v>
      </c>
      <c r="P10">
        <v>178</v>
      </c>
      <c r="Q10">
        <v>-4</v>
      </c>
      <c r="R10" s="29">
        <v>-2.247191011235955E-2</v>
      </c>
    </row>
    <row r="11" spans="1:18" x14ac:dyDescent="0.25">
      <c r="A11" t="s">
        <v>139</v>
      </c>
      <c r="B11">
        <v>0</v>
      </c>
      <c r="C11" s="24">
        <f t="shared" si="0"/>
        <v>0</v>
      </c>
      <c r="D11">
        <v>0</v>
      </c>
      <c r="G11" t="s">
        <v>157</v>
      </c>
      <c r="H11">
        <v>175</v>
      </c>
      <c r="I11" s="21">
        <v>8.3285741481058436E-3</v>
      </c>
      <c r="J11">
        <v>168</v>
      </c>
      <c r="M11" t="s">
        <v>150</v>
      </c>
      <c r="N11">
        <v>122</v>
      </c>
      <c r="O11" s="21">
        <v>5.8062059775366454E-3</v>
      </c>
      <c r="P11">
        <v>126</v>
      </c>
      <c r="Q11">
        <v>-4</v>
      </c>
      <c r="R11" s="29">
        <v>-3.1746031746031744E-2</v>
      </c>
    </row>
    <row r="12" spans="1:18" x14ac:dyDescent="0.25">
      <c r="A12" t="s">
        <v>140</v>
      </c>
      <c r="B12">
        <v>180</v>
      </c>
      <c r="C12" s="24">
        <f t="shared" si="0"/>
        <v>8.5665334094802963E-3</v>
      </c>
      <c r="D12">
        <v>174</v>
      </c>
      <c r="G12" t="s">
        <v>50</v>
      </c>
      <c r="H12">
        <v>870</v>
      </c>
      <c r="I12" s="21">
        <v>4.1404911479154767E-2</v>
      </c>
      <c r="J12">
        <v>843</v>
      </c>
      <c r="M12" t="s">
        <v>126</v>
      </c>
      <c r="N12">
        <v>334</v>
      </c>
      <c r="O12" s="21">
        <v>1.589567865981344E-2</v>
      </c>
      <c r="P12">
        <v>337</v>
      </c>
      <c r="Q12">
        <v>-3</v>
      </c>
      <c r="R12" s="29">
        <v>-8.9020771513353119E-3</v>
      </c>
    </row>
    <row r="13" spans="1:18" x14ac:dyDescent="0.25">
      <c r="A13" t="s">
        <v>112</v>
      </c>
      <c r="B13">
        <v>17</v>
      </c>
      <c r="C13" s="24">
        <f t="shared" si="0"/>
        <v>8.090614886731392E-4</v>
      </c>
      <c r="D13">
        <v>15</v>
      </c>
      <c r="G13" t="s">
        <v>48</v>
      </c>
      <c r="H13">
        <v>1514</v>
      </c>
      <c r="I13" s="21">
        <v>7.2054064344184279E-2</v>
      </c>
      <c r="J13">
        <v>1504</v>
      </c>
      <c r="M13" t="s">
        <v>116</v>
      </c>
      <c r="N13">
        <v>236</v>
      </c>
      <c r="O13" s="21">
        <v>1.1231677136874167E-2</v>
      </c>
      <c r="P13">
        <v>239</v>
      </c>
      <c r="Q13">
        <v>-3</v>
      </c>
      <c r="R13" s="29">
        <v>-1.2552301255230125E-2</v>
      </c>
    </row>
    <row r="14" spans="1:18" x14ac:dyDescent="0.25">
      <c r="A14" t="s">
        <v>141</v>
      </c>
      <c r="C14" s="24">
        <f t="shared" si="0"/>
        <v>0</v>
      </c>
      <c r="G14" t="s">
        <v>52</v>
      </c>
      <c r="H14">
        <v>598</v>
      </c>
      <c r="I14" s="21">
        <v>2.8459927660384542E-2</v>
      </c>
      <c r="J14">
        <v>620</v>
      </c>
      <c r="M14" t="s">
        <v>172</v>
      </c>
      <c r="N14">
        <v>161</v>
      </c>
      <c r="O14" s="21">
        <v>7.6622882162573763E-3</v>
      </c>
      <c r="P14">
        <v>163</v>
      </c>
      <c r="Q14">
        <v>-2</v>
      </c>
      <c r="R14" s="29">
        <v>-1.2269938650306749E-2</v>
      </c>
    </row>
    <row r="15" spans="1:18" x14ac:dyDescent="0.25">
      <c r="A15" t="s">
        <v>142</v>
      </c>
      <c r="B15">
        <v>51</v>
      </c>
      <c r="C15" s="24">
        <f t="shared" si="0"/>
        <v>2.4271844660194173E-3</v>
      </c>
      <c r="D15">
        <v>58</v>
      </c>
      <c r="G15" t="s">
        <v>47</v>
      </c>
      <c r="H15">
        <v>1964</v>
      </c>
      <c r="I15" s="21">
        <v>9.3470397867885024E-2</v>
      </c>
      <c r="J15">
        <v>1986</v>
      </c>
      <c r="M15" t="s">
        <v>156</v>
      </c>
      <c r="N15">
        <v>88</v>
      </c>
      <c r="O15" s="21">
        <v>4.1880830001903672E-3</v>
      </c>
      <c r="P15">
        <v>90</v>
      </c>
      <c r="Q15">
        <v>-2</v>
      </c>
      <c r="R15" s="29">
        <v>-2.2222222222222223E-2</v>
      </c>
    </row>
    <row r="16" spans="1:18" x14ac:dyDescent="0.25">
      <c r="A16" t="s">
        <v>143</v>
      </c>
      <c r="B16">
        <v>52</v>
      </c>
      <c r="C16" s="24">
        <f t="shared" si="0"/>
        <v>2.4747763182943082E-3</v>
      </c>
      <c r="D16">
        <v>58</v>
      </c>
      <c r="G16" t="s">
        <v>45</v>
      </c>
      <c r="H16">
        <v>3033</v>
      </c>
      <c r="I16" s="21">
        <v>0.14434608794974299</v>
      </c>
      <c r="J16">
        <v>3015</v>
      </c>
      <c r="M16" t="s">
        <v>63</v>
      </c>
      <c r="N16">
        <v>519</v>
      </c>
      <c r="O16" s="21">
        <v>2.4700171330668191E-2</v>
      </c>
      <c r="P16">
        <v>520</v>
      </c>
      <c r="Q16">
        <v>-1</v>
      </c>
      <c r="R16" s="29">
        <v>-1.9230769230769232E-3</v>
      </c>
    </row>
    <row r="17" spans="1:18" x14ac:dyDescent="0.25">
      <c r="A17" t="s">
        <v>144</v>
      </c>
      <c r="B17">
        <v>5</v>
      </c>
      <c r="C17" s="24">
        <f t="shared" si="0"/>
        <v>2.379592613744527E-4</v>
      </c>
      <c r="D17">
        <v>6</v>
      </c>
      <c r="G17" t="s">
        <v>49</v>
      </c>
      <c r="H17">
        <v>1035</v>
      </c>
      <c r="I17" s="21">
        <v>4.9257567104511707E-2</v>
      </c>
      <c r="J17">
        <v>980</v>
      </c>
      <c r="M17" t="s">
        <v>111</v>
      </c>
      <c r="N17">
        <v>102</v>
      </c>
      <c r="O17" s="21">
        <v>4.8543689320388345E-3</v>
      </c>
      <c r="P17">
        <v>103</v>
      </c>
      <c r="Q17">
        <v>-1</v>
      </c>
      <c r="R17" s="29">
        <v>-9.7087378640776691E-3</v>
      </c>
    </row>
    <row r="18" spans="1:18" x14ac:dyDescent="0.25">
      <c r="A18" t="s">
        <v>145</v>
      </c>
      <c r="B18">
        <v>67</v>
      </c>
      <c r="C18" s="24">
        <f t="shared" si="0"/>
        <v>3.1886541024176659E-3</v>
      </c>
      <c r="D18">
        <v>69</v>
      </c>
      <c r="G18" t="s">
        <v>70</v>
      </c>
      <c r="H18">
        <v>308</v>
      </c>
      <c r="I18" s="21">
        <v>1.4658290500666285E-2</v>
      </c>
      <c r="J18">
        <v>308</v>
      </c>
      <c r="M18" t="s">
        <v>59</v>
      </c>
      <c r="N18">
        <v>83</v>
      </c>
      <c r="O18" s="21">
        <v>3.9501237388159145E-3</v>
      </c>
      <c r="P18">
        <v>84</v>
      </c>
      <c r="Q18">
        <v>-1</v>
      </c>
      <c r="R18" s="29">
        <v>-1.1904761904761904E-2</v>
      </c>
    </row>
    <row r="19" spans="1:18" x14ac:dyDescent="0.25">
      <c r="A19" t="s">
        <v>146</v>
      </c>
      <c r="B19">
        <v>45</v>
      </c>
      <c r="C19" s="24">
        <f t="shared" si="0"/>
        <v>2.1416333523700741E-3</v>
      </c>
      <c r="D19">
        <v>47</v>
      </c>
      <c r="G19" t="s">
        <v>165</v>
      </c>
      <c r="H19">
        <v>83</v>
      </c>
      <c r="I19" s="21">
        <v>3.9501237388159145E-3</v>
      </c>
      <c r="J19">
        <v>78</v>
      </c>
      <c r="M19" t="s">
        <v>70</v>
      </c>
      <c r="N19">
        <v>308</v>
      </c>
      <c r="O19" s="21">
        <v>1.4658290500666285E-2</v>
      </c>
      <c r="P19">
        <v>308</v>
      </c>
      <c r="Q19">
        <v>0</v>
      </c>
      <c r="R19" s="29">
        <v>0</v>
      </c>
    </row>
    <row r="20" spans="1:18" x14ac:dyDescent="0.25">
      <c r="A20" t="s">
        <v>147</v>
      </c>
      <c r="B20">
        <v>179</v>
      </c>
      <c r="C20" s="24">
        <f t="shared" si="0"/>
        <v>8.5189415572054072E-3</v>
      </c>
      <c r="D20">
        <v>186</v>
      </c>
      <c r="G20" t="s">
        <v>46</v>
      </c>
      <c r="H20">
        <v>2050</v>
      </c>
      <c r="I20" s="21">
        <v>9.7563297163525603E-2</v>
      </c>
      <c r="J20">
        <v>1902</v>
      </c>
      <c r="M20" t="s">
        <v>67</v>
      </c>
      <c r="N20">
        <v>259</v>
      </c>
      <c r="O20" s="21">
        <v>1.2326289739196649E-2</v>
      </c>
      <c r="P20">
        <v>258</v>
      </c>
      <c r="Q20">
        <v>1</v>
      </c>
      <c r="R20" s="29">
        <v>3.875968992248062E-3</v>
      </c>
    </row>
    <row r="21" spans="1:18" x14ac:dyDescent="0.25">
      <c r="A21" t="s">
        <v>148</v>
      </c>
      <c r="B21">
        <v>0</v>
      </c>
      <c r="C21" s="24">
        <f t="shared" si="0"/>
        <v>0</v>
      </c>
      <c r="D21">
        <v>0</v>
      </c>
      <c r="G21" t="s">
        <v>67</v>
      </c>
      <c r="H21">
        <v>259</v>
      </c>
      <c r="I21" s="21">
        <v>1.2326289739196649E-2</v>
      </c>
      <c r="J21">
        <v>258</v>
      </c>
      <c r="M21" t="s">
        <v>174</v>
      </c>
      <c r="N21">
        <v>76</v>
      </c>
      <c r="O21" s="21">
        <v>3.6169807728916809E-3</v>
      </c>
      <c r="P21">
        <v>74</v>
      </c>
      <c r="Q21">
        <v>2</v>
      </c>
      <c r="R21" s="29">
        <v>2.7027027027027029E-2</v>
      </c>
    </row>
    <row r="22" spans="1:18" x14ac:dyDescent="0.25">
      <c r="A22" t="s">
        <v>127</v>
      </c>
      <c r="B22">
        <v>107</v>
      </c>
      <c r="C22" s="24">
        <f t="shared" si="0"/>
        <v>5.0923281934132873E-3</v>
      </c>
      <c r="D22">
        <v>115</v>
      </c>
      <c r="G22" t="s">
        <v>172</v>
      </c>
      <c r="H22">
        <v>161</v>
      </c>
      <c r="I22" s="21">
        <v>7.6622882162573763E-3</v>
      </c>
      <c r="J22">
        <v>163</v>
      </c>
      <c r="M22" t="s">
        <v>118</v>
      </c>
      <c r="N22">
        <v>76</v>
      </c>
      <c r="O22" s="21">
        <v>3.6169807728916809E-3</v>
      </c>
      <c r="P22">
        <v>74</v>
      </c>
      <c r="Q22">
        <v>2</v>
      </c>
      <c r="R22" s="29">
        <v>2.7027027027027029E-2</v>
      </c>
    </row>
    <row r="23" spans="1:18" x14ac:dyDescent="0.25">
      <c r="A23" t="s">
        <v>149</v>
      </c>
      <c r="B23">
        <v>19</v>
      </c>
      <c r="C23" s="24">
        <f t="shared" si="0"/>
        <v>9.0424519322292022E-4</v>
      </c>
      <c r="D23">
        <v>19</v>
      </c>
      <c r="G23" t="s">
        <v>121</v>
      </c>
      <c r="H23">
        <v>685</v>
      </c>
      <c r="I23" s="21">
        <v>3.2600418808300016E-2</v>
      </c>
      <c r="J23">
        <v>658</v>
      </c>
      <c r="M23" t="s">
        <v>165</v>
      </c>
      <c r="N23">
        <v>83</v>
      </c>
      <c r="O23" s="21">
        <v>3.9501237388159145E-3</v>
      </c>
      <c r="P23">
        <v>78</v>
      </c>
      <c r="Q23">
        <v>5</v>
      </c>
      <c r="R23" s="29">
        <v>6.4102564102564097E-2</v>
      </c>
    </row>
    <row r="24" spans="1:18" x14ac:dyDescent="0.25">
      <c r="A24" t="s">
        <v>150</v>
      </c>
      <c r="B24">
        <v>122</v>
      </c>
      <c r="C24" s="24">
        <f t="shared" si="0"/>
        <v>5.8062059775366454E-3</v>
      </c>
      <c r="D24">
        <v>126</v>
      </c>
      <c r="G24" t="s">
        <v>120</v>
      </c>
      <c r="H24">
        <v>473</v>
      </c>
      <c r="I24" s="21">
        <v>2.2510946126023224E-2</v>
      </c>
      <c r="J24">
        <v>468</v>
      </c>
      <c r="M24" t="s">
        <v>120</v>
      </c>
      <c r="N24">
        <v>473</v>
      </c>
      <c r="O24" s="21">
        <v>2.2510946126023224E-2</v>
      </c>
      <c r="P24">
        <v>468</v>
      </c>
      <c r="Q24">
        <v>5</v>
      </c>
      <c r="R24" s="29">
        <v>1.0683760683760684E-2</v>
      </c>
    </row>
    <row r="25" spans="1:18" x14ac:dyDescent="0.25">
      <c r="A25" t="s">
        <v>151</v>
      </c>
      <c r="B25">
        <v>62</v>
      </c>
      <c r="C25" s="24">
        <f t="shared" si="0"/>
        <v>2.9506948410432136E-3</v>
      </c>
      <c r="D25">
        <v>65</v>
      </c>
      <c r="G25" t="s">
        <v>65</v>
      </c>
      <c r="H25">
        <v>137</v>
      </c>
      <c r="I25" s="21">
        <v>6.5200837616600036E-3</v>
      </c>
      <c r="J25">
        <v>129</v>
      </c>
      <c r="M25" t="s">
        <v>140</v>
      </c>
      <c r="N25">
        <v>180</v>
      </c>
      <c r="O25" s="21">
        <v>8.5665334094802963E-3</v>
      </c>
      <c r="P25">
        <v>174</v>
      </c>
      <c r="Q25">
        <v>6</v>
      </c>
      <c r="R25" s="29">
        <v>3.4482758620689655E-2</v>
      </c>
    </row>
    <row r="26" spans="1:18" x14ac:dyDescent="0.25">
      <c r="A26" t="s">
        <v>152</v>
      </c>
      <c r="B26">
        <v>39</v>
      </c>
      <c r="C26" s="24">
        <f t="shared" si="0"/>
        <v>1.8560822387207311E-3</v>
      </c>
      <c r="D26">
        <v>41</v>
      </c>
      <c r="G26" t="s">
        <v>126</v>
      </c>
      <c r="H26">
        <v>334</v>
      </c>
      <c r="I26" s="21">
        <v>1.589567865981344E-2</v>
      </c>
      <c r="J26">
        <v>337</v>
      </c>
      <c r="M26" t="s">
        <v>157</v>
      </c>
      <c r="N26">
        <v>175</v>
      </c>
      <c r="O26" s="21">
        <v>8.3285741481058436E-3</v>
      </c>
      <c r="P26">
        <v>168</v>
      </c>
      <c r="Q26">
        <v>7</v>
      </c>
      <c r="R26" s="29">
        <v>4.1666666666666664E-2</v>
      </c>
    </row>
    <row r="27" spans="1:18" x14ac:dyDescent="0.25">
      <c r="A27" t="s">
        <v>63</v>
      </c>
      <c r="B27">
        <v>519</v>
      </c>
      <c r="C27" s="24">
        <f t="shared" si="0"/>
        <v>2.4700171330668191E-2</v>
      </c>
      <c r="D27">
        <v>520</v>
      </c>
      <c r="G27" t="s">
        <v>66</v>
      </c>
      <c r="H27">
        <v>134</v>
      </c>
      <c r="I27" s="21">
        <v>6.3773082048353318E-3</v>
      </c>
      <c r="J27">
        <v>119</v>
      </c>
      <c r="M27" t="s">
        <v>122</v>
      </c>
      <c r="N27">
        <v>122</v>
      </c>
      <c r="O27" s="21">
        <v>5.8062059775366454E-3</v>
      </c>
      <c r="P27">
        <v>114</v>
      </c>
      <c r="Q27">
        <v>8</v>
      </c>
      <c r="R27" s="29">
        <v>7.0175438596491224E-2</v>
      </c>
    </row>
    <row r="28" spans="1:18" x14ac:dyDescent="0.25">
      <c r="A28" t="s">
        <v>153</v>
      </c>
      <c r="B28">
        <v>54</v>
      </c>
      <c r="C28" s="24">
        <f t="shared" si="0"/>
        <v>2.5699600228440891E-3</v>
      </c>
      <c r="D28">
        <v>49</v>
      </c>
      <c r="G28" t="s">
        <v>122</v>
      </c>
      <c r="H28">
        <v>122</v>
      </c>
      <c r="I28" s="21">
        <v>5.8062059775366454E-3</v>
      </c>
      <c r="J28">
        <v>114</v>
      </c>
      <c r="M28" t="s">
        <v>65</v>
      </c>
      <c r="N28">
        <v>137</v>
      </c>
      <c r="O28" s="21">
        <v>6.5200837616600036E-3</v>
      </c>
      <c r="P28">
        <v>129</v>
      </c>
      <c r="Q28">
        <v>8</v>
      </c>
      <c r="R28" s="29">
        <v>6.2015503875968991E-2</v>
      </c>
    </row>
    <row r="29" spans="1:18" x14ac:dyDescent="0.25">
      <c r="A29" t="s">
        <v>154</v>
      </c>
      <c r="B29">
        <v>57</v>
      </c>
      <c r="C29" s="24">
        <f t="shared" si="0"/>
        <v>2.7127355796687609E-3</v>
      </c>
      <c r="D29">
        <v>57</v>
      </c>
      <c r="G29" t="s">
        <v>174</v>
      </c>
      <c r="H29">
        <v>76</v>
      </c>
      <c r="I29" s="21">
        <v>3.6169807728916809E-3</v>
      </c>
      <c r="J29">
        <v>74</v>
      </c>
      <c r="M29" t="s">
        <v>114</v>
      </c>
      <c r="N29">
        <v>447</v>
      </c>
      <c r="O29" s="21">
        <v>2.1273557966876071E-2</v>
      </c>
      <c r="P29">
        <v>439</v>
      </c>
      <c r="Q29">
        <v>8</v>
      </c>
      <c r="R29" s="29">
        <v>1.8223234624145785E-2</v>
      </c>
    </row>
    <row r="30" spans="1:18" x14ac:dyDescent="0.25">
      <c r="A30" t="s">
        <v>62</v>
      </c>
      <c r="B30">
        <v>174</v>
      </c>
      <c r="C30" s="24">
        <f t="shared" si="0"/>
        <v>8.2809822958309545E-3</v>
      </c>
      <c r="D30">
        <v>178</v>
      </c>
      <c r="G30" t="s">
        <v>60</v>
      </c>
      <c r="H30">
        <v>165</v>
      </c>
      <c r="I30" s="21">
        <v>7.8526556253569382E-3</v>
      </c>
      <c r="J30">
        <v>173</v>
      </c>
      <c r="M30" t="s">
        <v>48</v>
      </c>
      <c r="N30">
        <v>1514</v>
      </c>
      <c r="O30" s="21">
        <v>7.2054064344184279E-2</v>
      </c>
      <c r="P30">
        <v>1504</v>
      </c>
      <c r="Q30">
        <v>10</v>
      </c>
      <c r="R30" s="29">
        <v>6.648936170212766E-3</v>
      </c>
    </row>
    <row r="31" spans="1:18" x14ac:dyDescent="0.25">
      <c r="A31" t="s">
        <v>110</v>
      </c>
      <c r="B31">
        <v>51</v>
      </c>
      <c r="C31" s="24">
        <f t="shared" si="0"/>
        <v>2.4271844660194173E-3</v>
      </c>
      <c r="D31">
        <v>58</v>
      </c>
      <c r="G31" t="s">
        <v>114</v>
      </c>
      <c r="H31">
        <v>447</v>
      </c>
      <c r="I31" s="21">
        <v>2.1273557966876071E-2</v>
      </c>
      <c r="J31">
        <v>439</v>
      </c>
      <c r="M31" t="s">
        <v>66</v>
      </c>
      <c r="N31">
        <v>134</v>
      </c>
      <c r="O31" s="21">
        <v>6.3773082048353318E-3</v>
      </c>
      <c r="P31">
        <v>119</v>
      </c>
      <c r="Q31">
        <v>15</v>
      </c>
      <c r="R31" s="29">
        <v>0.12605042016806722</v>
      </c>
    </row>
    <row r="32" spans="1:18" x14ac:dyDescent="0.25">
      <c r="A32" t="s">
        <v>155</v>
      </c>
      <c r="B32">
        <v>14</v>
      </c>
      <c r="C32" s="24">
        <f t="shared" si="0"/>
        <v>6.662859318484675E-4</v>
      </c>
      <c r="D32">
        <v>13</v>
      </c>
      <c r="G32" t="s">
        <v>117</v>
      </c>
      <c r="H32">
        <v>309</v>
      </c>
      <c r="I32" s="21">
        <v>1.4705882352941176E-2</v>
      </c>
      <c r="J32">
        <v>291</v>
      </c>
      <c r="M32" t="s">
        <v>178</v>
      </c>
      <c r="N32">
        <v>213</v>
      </c>
      <c r="O32" s="21">
        <v>1.0137064534551685E-2</v>
      </c>
      <c r="P32">
        <v>198</v>
      </c>
      <c r="Q32">
        <v>15</v>
      </c>
      <c r="R32" s="29">
        <v>7.575757575757576E-2</v>
      </c>
    </row>
    <row r="33" spans="1:18" x14ac:dyDescent="0.25">
      <c r="A33" t="s">
        <v>156</v>
      </c>
      <c r="B33">
        <v>88</v>
      </c>
      <c r="C33" s="24">
        <f t="shared" si="0"/>
        <v>4.1880830001903672E-3</v>
      </c>
      <c r="D33">
        <v>90</v>
      </c>
      <c r="G33" t="s">
        <v>116</v>
      </c>
      <c r="H33">
        <v>236</v>
      </c>
      <c r="I33" s="21">
        <v>1.1231677136874167E-2</v>
      </c>
      <c r="J33">
        <v>239</v>
      </c>
      <c r="M33" t="s">
        <v>117</v>
      </c>
      <c r="N33">
        <v>309</v>
      </c>
      <c r="O33" s="21">
        <v>1.4705882352941176E-2</v>
      </c>
      <c r="P33">
        <v>291</v>
      </c>
      <c r="Q33">
        <v>18</v>
      </c>
      <c r="R33" s="29">
        <v>6.1855670103092786E-2</v>
      </c>
    </row>
    <row r="34" spans="1:18" x14ac:dyDescent="0.25">
      <c r="A34" t="s">
        <v>129</v>
      </c>
      <c r="B34">
        <v>70</v>
      </c>
      <c r="C34" s="24">
        <f t="shared" si="0"/>
        <v>3.3314296592423377E-3</v>
      </c>
      <c r="D34">
        <v>71</v>
      </c>
      <c r="G34" t="s">
        <v>53</v>
      </c>
      <c r="H34">
        <v>647</v>
      </c>
      <c r="I34" s="21">
        <v>3.079192842185418E-2</v>
      </c>
      <c r="J34">
        <v>629</v>
      </c>
      <c r="M34" t="s">
        <v>53</v>
      </c>
      <c r="N34">
        <v>647</v>
      </c>
      <c r="O34" s="21">
        <v>3.079192842185418E-2</v>
      </c>
      <c r="P34">
        <v>629</v>
      </c>
      <c r="Q34">
        <v>18</v>
      </c>
      <c r="R34" s="29">
        <v>2.8616852146263912E-2</v>
      </c>
    </row>
    <row r="35" spans="1:18" x14ac:dyDescent="0.25">
      <c r="A35" t="s">
        <v>157</v>
      </c>
      <c r="B35">
        <v>175</v>
      </c>
      <c r="C35" s="24">
        <f t="shared" si="0"/>
        <v>8.3285741481058436E-3</v>
      </c>
      <c r="D35">
        <v>168</v>
      </c>
      <c r="G35" t="s">
        <v>68</v>
      </c>
      <c r="H35">
        <v>555</v>
      </c>
      <c r="I35" s="21">
        <v>2.6413478012564249E-2</v>
      </c>
      <c r="J35">
        <v>535</v>
      </c>
      <c r="M35" t="s">
        <v>45</v>
      </c>
      <c r="N35">
        <v>3033</v>
      </c>
      <c r="O35" s="21">
        <v>0.14434608794974299</v>
      </c>
      <c r="P35">
        <v>3015</v>
      </c>
      <c r="Q35">
        <v>18</v>
      </c>
      <c r="R35" s="29">
        <v>5.9701492537313433E-3</v>
      </c>
    </row>
    <row r="36" spans="1:18" x14ac:dyDescent="0.25">
      <c r="A36" t="s">
        <v>158</v>
      </c>
      <c r="B36">
        <v>13</v>
      </c>
      <c r="C36" s="24">
        <f t="shared" ref="C36:C67" si="1">B36/$B$92</f>
        <v>6.1869407957357704E-4</v>
      </c>
      <c r="D36">
        <v>10</v>
      </c>
      <c r="G36" t="s">
        <v>111</v>
      </c>
      <c r="H36">
        <v>102</v>
      </c>
      <c r="I36" s="21">
        <v>4.8543689320388345E-3</v>
      </c>
      <c r="J36">
        <v>103</v>
      </c>
      <c r="M36" t="s">
        <v>51</v>
      </c>
      <c r="N36">
        <v>841</v>
      </c>
      <c r="O36" s="21">
        <v>4.002474776318294E-2</v>
      </c>
      <c r="P36">
        <v>822</v>
      </c>
      <c r="Q36">
        <v>19</v>
      </c>
      <c r="R36" s="29">
        <v>2.3114355231143552E-2</v>
      </c>
    </row>
    <row r="37" spans="1:18" x14ac:dyDescent="0.25">
      <c r="A37" t="s">
        <v>159</v>
      </c>
      <c r="B37">
        <v>11</v>
      </c>
      <c r="C37" s="24">
        <f t="shared" si="1"/>
        <v>5.2351037502379591E-4</v>
      </c>
      <c r="D37">
        <v>12</v>
      </c>
      <c r="G37" t="s">
        <v>118</v>
      </c>
      <c r="H37">
        <v>76</v>
      </c>
      <c r="I37" s="21">
        <v>3.6169807728916809E-3</v>
      </c>
      <c r="J37">
        <v>74</v>
      </c>
      <c r="M37" t="s">
        <v>68</v>
      </c>
      <c r="N37">
        <v>555</v>
      </c>
      <c r="O37" s="21">
        <v>2.6413478012564249E-2</v>
      </c>
      <c r="P37">
        <v>535</v>
      </c>
      <c r="Q37">
        <v>20</v>
      </c>
      <c r="R37" s="29">
        <v>3.7383177570093455E-2</v>
      </c>
    </row>
    <row r="38" spans="1:18" x14ac:dyDescent="0.25">
      <c r="A38" t="s">
        <v>160</v>
      </c>
      <c r="B38">
        <v>8</v>
      </c>
      <c r="C38" s="24">
        <f t="shared" si="1"/>
        <v>3.8073481819912432E-4</v>
      </c>
      <c r="D38">
        <v>9</v>
      </c>
      <c r="G38" t="s">
        <v>119</v>
      </c>
      <c r="H38">
        <v>410</v>
      </c>
      <c r="I38" s="21">
        <v>1.951265943270512E-2</v>
      </c>
      <c r="J38">
        <v>385</v>
      </c>
      <c r="M38" t="s">
        <v>119</v>
      </c>
      <c r="N38">
        <v>410</v>
      </c>
      <c r="O38" s="21">
        <v>1.951265943270512E-2</v>
      </c>
      <c r="P38">
        <v>385</v>
      </c>
      <c r="Q38">
        <v>25</v>
      </c>
      <c r="R38" s="29">
        <v>6.4935064935064929E-2</v>
      </c>
    </row>
    <row r="39" spans="1:18" x14ac:dyDescent="0.25">
      <c r="A39" t="s">
        <v>161</v>
      </c>
      <c r="B39">
        <v>53</v>
      </c>
      <c r="C39" s="24">
        <f t="shared" si="1"/>
        <v>2.5223681705691986E-3</v>
      </c>
      <c r="D39">
        <v>49</v>
      </c>
      <c r="G39" t="s">
        <v>178</v>
      </c>
      <c r="H39">
        <v>213</v>
      </c>
      <c r="I39" s="21">
        <v>1.0137064534551685E-2</v>
      </c>
      <c r="J39">
        <v>198</v>
      </c>
      <c r="M39" t="s">
        <v>121</v>
      </c>
      <c r="N39">
        <v>685</v>
      </c>
      <c r="O39" s="21">
        <v>3.2600418808300016E-2</v>
      </c>
      <c r="P39">
        <v>658</v>
      </c>
      <c r="Q39">
        <v>27</v>
      </c>
      <c r="R39" s="29">
        <v>4.1033434650455926E-2</v>
      </c>
    </row>
    <row r="40" spans="1:18" x14ac:dyDescent="0.25">
      <c r="A40" t="s">
        <v>162</v>
      </c>
      <c r="B40" t="s">
        <v>206</v>
      </c>
      <c r="C40" s="24"/>
      <c r="D40" t="s">
        <v>206</v>
      </c>
      <c r="G40" t="s">
        <v>59</v>
      </c>
      <c r="H40">
        <v>83</v>
      </c>
      <c r="I40" s="21">
        <v>3.9501237388159145E-3</v>
      </c>
      <c r="J40">
        <v>84</v>
      </c>
      <c r="M40" t="s">
        <v>50</v>
      </c>
      <c r="N40">
        <v>870</v>
      </c>
      <c r="O40" s="21">
        <v>4.1404911479154767E-2</v>
      </c>
      <c r="P40">
        <v>843</v>
      </c>
      <c r="Q40">
        <v>27</v>
      </c>
      <c r="R40" s="29">
        <v>3.2028469750889681E-2</v>
      </c>
    </row>
    <row r="41" spans="1:18" x14ac:dyDescent="0.25">
      <c r="A41" t="s">
        <v>50</v>
      </c>
      <c r="B41">
        <v>870</v>
      </c>
      <c r="C41" s="24">
        <f t="shared" si="1"/>
        <v>4.1404911479154767E-2</v>
      </c>
      <c r="D41">
        <v>843</v>
      </c>
      <c r="G41" t="s">
        <v>51</v>
      </c>
      <c r="H41">
        <v>841</v>
      </c>
      <c r="I41" s="21">
        <v>4.002474776318294E-2</v>
      </c>
      <c r="J41">
        <v>822</v>
      </c>
      <c r="M41" t="s">
        <v>49</v>
      </c>
      <c r="N41">
        <v>1035</v>
      </c>
      <c r="O41" s="21">
        <v>4.9257567104511707E-2</v>
      </c>
      <c r="P41">
        <v>980</v>
      </c>
      <c r="Q41">
        <v>55</v>
      </c>
      <c r="R41" s="29">
        <v>5.6122448979591837E-2</v>
      </c>
    </row>
    <row r="42" spans="1:18" x14ac:dyDescent="0.25">
      <c r="A42" t="s">
        <v>125</v>
      </c>
      <c r="B42">
        <v>70</v>
      </c>
      <c r="C42" s="24">
        <f t="shared" si="1"/>
        <v>3.3314296592423377E-3</v>
      </c>
      <c r="D42">
        <v>71</v>
      </c>
      <c r="G42" t="s">
        <v>128</v>
      </c>
      <c r="H42">
        <v>98</v>
      </c>
      <c r="I42" s="21">
        <v>4.6640015229392727E-3</v>
      </c>
      <c r="J42">
        <v>109</v>
      </c>
      <c r="M42" t="s">
        <v>46</v>
      </c>
      <c r="N42">
        <v>2050</v>
      </c>
      <c r="O42" s="21">
        <v>9.7563297163525603E-2</v>
      </c>
      <c r="P42">
        <v>1902</v>
      </c>
      <c r="Q42">
        <v>148</v>
      </c>
      <c r="R42" s="29">
        <v>7.7812828601472137E-2</v>
      </c>
    </row>
    <row r="43" spans="1:18" x14ac:dyDescent="0.25">
      <c r="A43" t="s">
        <v>48</v>
      </c>
      <c r="B43">
        <v>1514</v>
      </c>
      <c r="C43" s="24">
        <f t="shared" si="1"/>
        <v>7.2054064344184279E-2</v>
      </c>
      <c r="D43">
        <v>1504</v>
      </c>
      <c r="G43" t="s">
        <v>132</v>
      </c>
      <c r="H43">
        <v>21012</v>
      </c>
      <c r="I43" s="21">
        <v>1</v>
      </c>
      <c r="J43">
        <v>20631</v>
      </c>
      <c r="O43" s="24"/>
      <c r="R43" s="29"/>
    </row>
    <row r="44" spans="1:18" x14ac:dyDescent="0.25">
      <c r="A44" t="s">
        <v>52</v>
      </c>
      <c r="B44">
        <v>598</v>
      </c>
      <c r="C44" s="24">
        <f t="shared" si="1"/>
        <v>2.8459927660384542E-2</v>
      </c>
      <c r="D44">
        <v>620</v>
      </c>
      <c r="I44" s="21"/>
      <c r="M44" t="s">
        <v>132</v>
      </c>
      <c r="N44">
        <v>21012</v>
      </c>
      <c r="O44" s="21">
        <v>1</v>
      </c>
      <c r="P44">
        <v>20631</v>
      </c>
      <c r="Q44">
        <v>381</v>
      </c>
      <c r="R44" s="29">
        <v>1.8467354951286898E-2</v>
      </c>
    </row>
    <row r="45" spans="1:18" x14ac:dyDescent="0.25">
      <c r="A45" t="s">
        <v>47</v>
      </c>
      <c r="B45">
        <v>1964</v>
      </c>
      <c r="C45" s="24">
        <f t="shared" si="1"/>
        <v>9.3470397867885024E-2</v>
      </c>
      <c r="D45">
        <v>1986</v>
      </c>
      <c r="I45" s="21"/>
      <c r="O45" s="24"/>
      <c r="R45" s="29"/>
    </row>
    <row r="46" spans="1:18" x14ac:dyDescent="0.25">
      <c r="A46" t="s">
        <v>45</v>
      </c>
      <c r="B46">
        <v>3033</v>
      </c>
      <c r="C46" s="24">
        <f t="shared" si="1"/>
        <v>0.14434608794974299</v>
      </c>
      <c r="D46">
        <v>3015</v>
      </c>
      <c r="I46" s="21"/>
      <c r="O46" s="24"/>
      <c r="R46" s="29"/>
    </row>
    <row r="47" spans="1:18" x14ac:dyDescent="0.25">
      <c r="A47" t="s">
        <v>49</v>
      </c>
      <c r="B47">
        <v>1035</v>
      </c>
      <c r="C47" s="24">
        <f t="shared" si="1"/>
        <v>4.9257567104511707E-2</v>
      </c>
      <c r="D47">
        <v>980</v>
      </c>
      <c r="I47" s="21"/>
      <c r="O47" s="24"/>
      <c r="R47" s="29"/>
    </row>
    <row r="48" spans="1:18" x14ac:dyDescent="0.25">
      <c r="A48" t="s">
        <v>163</v>
      </c>
      <c r="B48" t="s">
        <v>206</v>
      </c>
      <c r="C48" s="24"/>
      <c r="D48" t="s">
        <v>206</v>
      </c>
      <c r="I48" s="21"/>
      <c r="O48" s="24"/>
      <c r="R48" s="29"/>
    </row>
    <row r="49" spans="1:18" x14ac:dyDescent="0.25">
      <c r="A49" t="s">
        <v>109</v>
      </c>
      <c r="B49">
        <v>26</v>
      </c>
      <c r="C49" s="24">
        <f t="shared" si="1"/>
        <v>1.2373881591471541E-3</v>
      </c>
      <c r="D49">
        <v>23</v>
      </c>
      <c r="I49" s="21"/>
      <c r="O49" s="24"/>
      <c r="R49" s="29"/>
    </row>
    <row r="50" spans="1:18" x14ac:dyDescent="0.25">
      <c r="A50" t="s">
        <v>70</v>
      </c>
      <c r="B50">
        <v>308</v>
      </c>
      <c r="C50" s="24">
        <f t="shared" si="1"/>
        <v>1.4658290500666285E-2</v>
      </c>
      <c r="D50">
        <v>308</v>
      </c>
      <c r="I50" s="21"/>
      <c r="O50" s="24"/>
      <c r="R50" s="29"/>
    </row>
    <row r="51" spans="1:18" x14ac:dyDescent="0.25">
      <c r="A51" t="s">
        <v>164</v>
      </c>
      <c r="B51">
        <v>73</v>
      </c>
      <c r="C51" s="24">
        <f t="shared" si="1"/>
        <v>3.4742052160670095E-3</v>
      </c>
      <c r="D51">
        <v>64</v>
      </c>
      <c r="I51" s="21"/>
      <c r="O51" s="24"/>
      <c r="R51" s="29"/>
    </row>
    <row r="52" spans="1:18" x14ac:dyDescent="0.25">
      <c r="A52" t="s">
        <v>165</v>
      </c>
      <c r="B52">
        <v>83</v>
      </c>
      <c r="C52" s="24">
        <f t="shared" si="1"/>
        <v>3.9501237388159145E-3</v>
      </c>
      <c r="D52">
        <v>78</v>
      </c>
      <c r="I52" s="21"/>
      <c r="O52" s="24"/>
      <c r="R52" s="29"/>
    </row>
    <row r="53" spans="1:18" x14ac:dyDescent="0.25">
      <c r="A53" t="s">
        <v>46</v>
      </c>
      <c r="B53">
        <v>2050</v>
      </c>
      <c r="C53" s="24">
        <f t="shared" si="1"/>
        <v>9.7563297163525603E-2</v>
      </c>
      <c r="D53">
        <v>1902</v>
      </c>
      <c r="I53" s="21"/>
      <c r="O53" s="24"/>
      <c r="R53" s="29"/>
    </row>
    <row r="54" spans="1:18" x14ac:dyDescent="0.25">
      <c r="A54" t="s">
        <v>166</v>
      </c>
      <c r="B54">
        <v>36</v>
      </c>
      <c r="C54" s="24">
        <f t="shared" si="1"/>
        <v>1.7133066818960593E-3</v>
      </c>
      <c r="D54">
        <v>39</v>
      </c>
      <c r="I54" s="24"/>
      <c r="O54" s="24"/>
      <c r="R54" s="29"/>
    </row>
    <row r="55" spans="1:18" x14ac:dyDescent="0.25">
      <c r="A55" t="s">
        <v>167</v>
      </c>
      <c r="B55">
        <v>48</v>
      </c>
      <c r="C55" s="24">
        <f t="shared" si="1"/>
        <v>2.2844089091947459E-3</v>
      </c>
      <c r="D55">
        <v>43</v>
      </c>
      <c r="I55" s="24"/>
      <c r="O55" s="24"/>
      <c r="R55" s="29"/>
    </row>
    <row r="56" spans="1:18" x14ac:dyDescent="0.25">
      <c r="A56" t="s">
        <v>168</v>
      </c>
      <c r="B56">
        <v>6</v>
      </c>
      <c r="C56" s="24">
        <f t="shared" si="1"/>
        <v>2.8555111364934324E-4</v>
      </c>
      <c r="D56">
        <v>5</v>
      </c>
      <c r="I56" s="24"/>
      <c r="O56" s="24"/>
      <c r="R56" s="29"/>
    </row>
    <row r="57" spans="1:18" x14ac:dyDescent="0.25">
      <c r="A57" t="s">
        <v>169</v>
      </c>
      <c r="B57">
        <v>40</v>
      </c>
      <c r="C57" s="24">
        <f t="shared" si="1"/>
        <v>1.9036740909956216E-3</v>
      </c>
      <c r="D57">
        <v>45</v>
      </c>
      <c r="I57" s="24"/>
    </row>
    <row r="58" spans="1:18" x14ac:dyDescent="0.25">
      <c r="A58" t="s">
        <v>67</v>
      </c>
      <c r="B58">
        <v>259</v>
      </c>
      <c r="C58" s="24">
        <f t="shared" si="1"/>
        <v>1.2326289739196649E-2</v>
      </c>
      <c r="D58">
        <v>258</v>
      </c>
    </row>
    <row r="59" spans="1:18" x14ac:dyDescent="0.25">
      <c r="A59" t="s">
        <v>170</v>
      </c>
      <c r="B59">
        <v>52</v>
      </c>
      <c r="C59" s="24">
        <f t="shared" si="1"/>
        <v>2.4747763182943082E-3</v>
      </c>
      <c r="D59">
        <v>52</v>
      </c>
    </row>
    <row r="60" spans="1:18" x14ac:dyDescent="0.25">
      <c r="A60" t="s">
        <v>115</v>
      </c>
      <c r="B60">
        <v>55</v>
      </c>
      <c r="C60" s="24">
        <f t="shared" si="1"/>
        <v>2.6175518751189795E-3</v>
      </c>
      <c r="D60">
        <v>51</v>
      </c>
    </row>
    <row r="61" spans="1:18" x14ac:dyDescent="0.25">
      <c r="A61" t="s">
        <v>171</v>
      </c>
      <c r="B61">
        <v>25</v>
      </c>
      <c r="C61" s="24">
        <f t="shared" si="1"/>
        <v>1.1897963068722634E-3</v>
      </c>
      <c r="D61">
        <v>27</v>
      </c>
    </row>
    <row r="62" spans="1:18" x14ac:dyDescent="0.25">
      <c r="A62" t="s">
        <v>172</v>
      </c>
      <c r="B62">
        <v>161</v>
      </c>
      <c r="C62" s="24">
        <f t="shared" si="1"/>
        <v>7.6622882162573763E-3</v>
      </c>
      <c r="D62">
        <v>163</v>
      </c>
    </row>
    <row r="63" spans="1:18" x14ac:dyDescent="0.25">
      <c r="A63" t="s">
        <v>121</v>
      </c>
      <c r="B63">
        <v>685</v>
      </c>
      <c r="C63" s="24">
        <f t="shared" si="1"/>
        <v>3.2600418808300016E-2</v>
      </c>
      <c r="D63">
        <v>658</v>
      </c>
    </row>
    <row r="64" spans="1:18" x14ac:dyDescent="0.25">
      <c r="A64" t="s">
        <v>120</v>
      </c>
      <c r="B64">
        <v>473</v>
      </c>
      <c r="C64" s="24">
        <f t="shared" si="1"/>
        <v>2.2510946126023224E-2</v>
      </c>
      <c r="D64">
        <v>468</v>
      </c>
    </row>
    <row r="65" spans="1:4" x14ac:dyDescent="0.25">
      <c r="A65" t="s">
        <v>65</v>
      </c>
      <c r="B65">
        <v>137</v>
      </c>
      <c r="C65" s="24">
        <f t="shared" si="1"/>
        <v>6.5200837616600036E-3</v>
      </c>
      <c r="D65">
        <v>129</v>
      </c>
    </row>
    <row r="66" spans="1:4" x14ac:dyDescent="0.25">
      <c r="A66" t="s">
        <v>126</v>
      </c>
      <c r="B66">
        <v>334</v>
      </c>
      <c r="C66" s="24">
        <f t="shared" si="1"/>
        <v>1.589567865981344E-2</v>
      </c>
      <c r="D66">
        <v>337</v>
      </c>
    </row>
    <row r="67" spans="1:4" x14ac:dyDescent="0.25">
      <c r="A67" t="s">
        <v>173</v>
      </c>
      <c r="B67">
        <v>46</v>
      </c>
      <c r="C67" s="24">
        <f t="shared" si="1"/>
        <v>2.189225204644965E-3</v>
      </c>
      <c r="D67">
        <v>43</v>
      </c>
    </row>
    <row r="68" spans="1:4" x14ac:dyDescent="0.25">
      <c r="A68" t="s">
        <v>66</v>
      </c>
      <c r="B68">
        <v>134</v>
      </c>
      <c r="C68" s="24">
        <f t="shared" ref="C68:C92" si="2">B68/$B$92</f>
        <v>6.3773082048353318E-3</v>
      </c>
      <c r="D68">
        <v>119</v>
      </c>
    </row>
    <row r="69" spans="1:4" x14ac:dyDescent="0.25">
      <c r="A69" t="s">
        <v>122</v>
      </c>
      <c r="B69">
        <v>122</v>
      </c>
      <c r="C69" s="24">
        <f t="shared" si="2"/>
        <v>5.8062059775366454E-3</v>
      </c>
      <c r="D69">
        <v>114</v>
      </c>
    </row>
    <row r="70" spans="1:4" x14ac:dyDescent="0.25">
      <c r="A70" t="s">
        <v>174</v>
      </c>
      <c r="B70">
        <v>76</v>
      </c>
      <c r="C70" s="24">
        <f t="shared" si="2"/>
        <v>3.6169807728916809E-3</v>
      </c>
      <c r="D70">
        <v>74</v>
      </c>
    </row>
    <row r="71" spans="1:4" x14ac:dyDescent="0.25">
      <c r="A71" t="s">
        <v>60</v>
      </c>
      <c r="B71">
        <v>165</v>
      </c>
      <c r="C71" s="24">
        <f t="shared" si="2"/>
        <v>7.8526556253569382E-3</v>
      </c>
      <c r="D71">
        <v>173</v>
      </c>
    </row>
    <row r="72" spans="1:4" x14ac:dyDescent="0.25">
      <c r="A72" t="s">
        <v>175</v>
      </c>
      <c r="B72">
        <v>30</v>
      </c>
      <c r="C72" s="24">
        <f t="shared" si="2"/>
        <v>1.4277555682467161E-3</v>
      </c>
      <c r="D72">
        <v>28</v>
      </c>
    </row>
    <row r="73" spans="1:4" x14ac:dyDescent="0.25">
      <c r="A73" t="s">
        <v>61</v>
      </c>
      <c r="B73">
        <v>51</v>
      </c>
      <c r="C73" s="24">
        <f t="shared" si="2"/>
        <v>2.4271844660194173E-3</v>
      </c>
      <c r="D73">
        <v>46</v>
      </c>
    </row>
    <row r="74" spans="1:4" x14ac:dyDescent="0.25">
      <c r="A74" t="s">
        <v>113</v>
      </c>
      <c r="B74">
        <v>40</v>
      </c>
      <c r="C74" s="24">
        <f t="shared" si="2"/>
        <v>1.9036740909956216E-3</v>
      </c>
      <c r="D74">
        <v>37</v>
      </c>
    </row>
    <row r="75" spans="1:4" x14ac:dyDescent="0.25">
      <c r="A75" t="s">
        <v>114</v>
      </c>
      <c r="B75">
        <v>447</v>
      </c>
      <c r="C75" s="24">
        <f t="shared" si="2"/>
        <v>2.1273557966876071E-2</v>
      </c>
      <c r="D75">
        <v>439</v>
      </c>
    </row>
    <row r="76" spans="1:4" x14ac:dyDescent="0.25">
      <c r="A76" t="s">
        <v>117</v>
      </c>
      <c r="B76">
        <v>309</v>
      </c>
      <c r="C76" s="24">
        <f t="shared" si="2"/>
        <v>1.4705882352941176E-2</v>
      </c>
      <c r="D76">
        <v>291</v>
      </c>
    </row>
    <row r="77" spans="1:4" x14ac:dyDescent="0.25">
      <c r="A77" t="s">
        <v>116</v>
      </c>
      <c r="B77">
        <v>236</v>
      </c>
      <c r="C77" s="24">
        <f t="shared" si="2"/>
        <v>1.1231677136874167E-2</v>
      </c>
      <c r="D77">
        <v>239</v>
      </c>
    </row>
    <row r="78" spans="1:4" x14ac:dyDescent="0.25">
      <c r="A78" t="s">
        <v>53</v>
      </c>
      <c r="B78">
        <v>647</v>
      </c>
      <c r="C78" s="24">
        <f t="shared" si="2"/>
        <v>3.079192842185418E-2</v>
      </c>
      <c r="D78">
        <v>629</v>
      </c>
    </row>
    <row r="79" spans="1:4" x14ac:dyDescent="0.25">
      <c r="A79" t="s">
        <v>68</v>
      </c>
      <c r="B79">
        <v>555</v>
      </c>
      <c r="C79" s="24">
        <f t="shared" si="2"/>
        <v>2.6413478012564249E-2</v>
      </c>
      <c r="D79">
        <v>535</v>
      </c>
    </row>
    <row r="80" spans="1:4" x14ac:dyDescent="0.25">
      <c r="A80" t="s">
        <v>111</v>
      </c>
      <c r="B80">
        <v>102</v>
      </c>
      <c r="C80" s="24">
        <f t="shared" si="2"/>
        <v>4.8543689320388345E-3</v>
      </c>
      <c r="D80">
        <v>103</v>
      </c>
    </row>
    <row r="81" spans="1:4" x14ac:dyDescent="0.25">
      <c r="A81" t="s">
        <v>118</v>
      </c>
      <c r="B81">
        <v>76</v>
      </c>
      <c r="C81" s="24">
        <f t="shared" si="2"/>
        <v>3.6169807728916809E-3</v>
      </c>
      <c r="D81">
        <v>74</v>
      </c>
    </row>
    <row r="82" spans="1:4" x14ac:dyDescent="0.25">
      <c r="A82" t="s">
        <v>69</v>
      </c>
      <c r="B82">
        <v>34</v>
      </c>
      <c r="C82" s="24">
        <f t="shared" si="2"/>
        <v>1.6181229773462784E-3</v>
      </c>
      <c r="D82">
        <v>29</v>
      </c>
    </row>
    <row r="83" spans="1:4" x14ac:dyDescent="0.25">
      <c r="A83" t="s">
        <v>176</v>
      </c>
      <c r="B83">
        <v>13</v>
      </c>
      <c r="C83" s="24">
        <f t="shared" si="2"/>
        <v>6.1869407957357704E-4</v>
      </c>
      <c r="D83">
        <v>13</v>
      </c>
    </row>
    <row r="84" spans="1:4" x14ac:dyDescent="0.25">
      <c r="A84" t="s">
        <v>177</v>
      </c>
      <c r="B84">
        <v>64</v>
      </c>
      <c r="C84" s="24">
        <f t="shared" si="2"/>
        <v>3.0458785455929945E-3</v>
      </c>
      <c r="D84">
        <v>62</v>
      </c>
    </row>
    <row r="85" spans="1:4" x14ac:dyDescent="0.25">
      <c r="A85" t="s">
        <v>119</v>
      </c>
      <c r="B85">
        <v>410</v>
      </c>
      <c r="C85" s="24">
        <f t="shared" si="2"/>
        <v>1.951265943270512E-2</v>
      </c>
      <c r="D85">
        <v>385</v>
      </c>
    </row>
    <row r="86" spans="1:4" x14ac:dyDescent="0.25">
      <c r="A86" t="s">
        <v>178</v>
      </c>
      <c r="B86">
        <v>213</v>
      </c>
      <c r="C86" s="24">
        <f t="shared" si="2"/>
        <v>1.0137064534551685E-2</v>
      </c>
      <c r="D86">
        <v>198</v>
      </c>
    </row>
    <row r="87" spans="1:4" x14ac:dyDescent="0.25">
      <c r="A87" t="s">
        <v>59</v>
      </c>
      <c r="B87">
        <v>83</v>
      </c>
      <c r="C87" s="24">
        <f t="shared" si="2"/>
        <v>3.9501237388159145E-3</v>
      </c>
      <c r="D87">
        <v>84</v>
      </c>
    </row>
    <row r="88" spans="1:4" x14ac:dyDescent="0.25">
      <c r="A88" t="s">
        <v>51</v>
      </c>
      <c r="B88">
        <v>841</v>
      </c>
      <c r="C88" s="24">
        <f t="shared" si="2"/>
        <v>4.002474776318294E-2</v>
      </c>
      <c r="D88">
        <v>822</v>
      </c>
    </row>
    <row r="89" spans="1:4" x14ac:dyDescent="0.25">
      <c r="A89" t="s">
        <v>128</v>
      </c>
      <c r="B89">
        <v>98</v>
      </c>
      <c r="C89" s="24">
        <f t="shared" si="2"/>
        <v>4.6640015229392727E-3</v>
      </c>
      <c r="D89">
        <v>109</v>
      </c>
    </row>
    <row r="90" spans="1:4" x14ac:dyDescent="0.25">
      <c r="A90" t="s">
        <v>179</v>
      </c>
      <c r="C90" s="24">
        <f t="shared" si="2"/>
        <v>0</v>
      </c>
    </row>
    <row r="91" spans="1:4" x14ac:dyDescent="0.25">
      <c r="A91" t="s">
        <v>180</v>
      </c>
      <c r="C91" s="24">
        <f t="shared" si="2"/>
        <v>0</v>
      </c>
      <c r="D91" t="s">
        <v>206</v>
      </c>
    </row>
    <row r="92" spans="1:4" x14ac:dyDescent="0.25">
      <c r="A92" t="s">
        <v>132</v>
      </c>
      <c r="B92">
        <v>21012</v>
      </c>
      <c r="C92" s="24">
        <f t="shared" si="2"/>
        <v>1</v>
      </c>
      <c r="D92">
        <v>20631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I42"/>
  <sheetViews>
    <sheetView topLeftCell="A4" workbookViewId="0">
      <selection activeCell="A24" sqref="A24"/>
    </sheetView>
  </sheetViews>
  <sheetFormatPr baseColWidth="10" defaultColWidth="11.42578125" defaultRowHeight="15" x14ac:dyDescent="0.25"/>
  <cols>
    <col min="1" max="1" width="22" style="1" customWidth="1"/>
    <col min="2" max="7" width="11.42578125" style="1"/>
    <col min="8" max="8" width="13.5703125" style="1" customWidth="1"/>
    <col min="9" max="16384" width="11.42578125" style="1"/>
  </cols>
  <sheetData>
    <row r="1" spans="1:9" x14ac:dyDescent="0.25">
      <c r="A1" s="2" t="s">
        <v>28</v>
      </c>
    </row>
    <row r="3" spans="1:9" ht="18.75" x14ac:dyDescent="0.3">
      <c r="A3" s="32" t="s">
        <v>3</v>
      </c>
    </row>
    <row r="5" spans="1:9" x14ac:dyDescent="0.25">
      <c r="A5" s="33" t="str">
        <f>Índex!A21</f>
        <v>TE3</v>
      </c>
      <c r="C5" s="33" t="str">
        <f>Índex!A7</f>
        <v>1r trimestre 2022</v>
      </c>
    </row>
    <row r="6" spans="1:9" ht="15.75" thickBot="1" x14ac:dyDescent="0.3">
      <c r="A6" s="34" t="str">
        <f>Índex!B21</f>
        <v>Dades municipals.</v>
      </c>
      <c r="B6" s="35"/>
      <c r="C6" s="35"/>
      <c r="D6" s="35"/>
      <c r="E6" s="35"/>
      <c r="F6" s="35"/>
      <c r="G6" s="35"/>
      <c r="H6" s="35"/>
      <c r="I6" s="35"/>
    </row>
    <row r="8" spans="1:9" ht="15" customHeight="1" x14ac:dyDescent="0.25">
      <c r="B8" s="92" t="s">
        <v>33</v>
      </c>
      <c r="C8" s="92" t="s">
        <v>75</v>
      </c>
      <c r="D8" s="92" t="s">
        <v>76</v>
      </c>
      <c r="E8" s="92"/>
      <c r="F8" s="92"/>
      <c r="G8" s="92"/>
    </row>
    <row r="9" spans="1:9" x14ac:dyDescent="0.25">
      <c r="B9" s="92" t="s">
        <v>33</v>
      </c>
      <c r="C9" s="92"/>
      <c r="D9" s="64">
        <v>2021</v>
      </c>
      <c r="E9" s="64">
        <v>2020</v>
      </c>
      <c r="F9" s="64">
        <v>2019</v>
      </c>
      <c r="G9" s="64">
        <v>2008</v>
      </c>
    </row>
    <row r="10" spans="1:9" x14ac:dyDescent="0.25">
      <c r="A10" s="65" t="s">
        <v>77</v>
      </c>
      <c r="B10" s="66">
        <v>395</v>
      </c>
      <c r="C10" s="67">
        <v>1.8798781648581762E-2</v>
      </c>
      <c r="D10" s="68">
        <v>-5.0377833753148613E-3</v>
      </c>
      <c r="E10" s="68">
        <v>-1.2500000000000001E-2</v>
      </c>
      <c r="F10" s="68">
        <v>-7.9254079254079249E-2</v>
      </c>
      <c r="G10" s="68">
        <v>-5.5023923444976079E-2</v>
      </c>
    </row>
    <row r="11" spans="1:9" x14ac:dyDescent="0.25">
      <c r="A11" s="65" t="s">
        <v>78</v>
      </c>
      <c r="B11" s="66">
        <v>144</v>
      </c>
      <c r="C11" s="67">
        <v>6.8532267275842372E-3</v>
      </c>
      <c r="D11" s="68">
        <v>6.6666666666666666E-2</v>
      </c>
      <c r="E11" s="68">
        <v>7.4626865671641784E-2</v>
      </c>
      <c r="F11" s="68">
        <v>6.993006993006993E-3</v>
      </c>
      <c r="G11" s="68">
        <v>-0.1</v>
      </c>
    </row>
    <row r="12" spans="1:9" x14ac:dyDescent="0.25">
      <c r="A12" s="65" t="s">
        <v>79</v>
      </c>
      <c r="B12" s="66">
        <v>1724</v>
      </c>
      <c r="C12" s="67">
        <v>8.2048353321911294E-2</v>
      </c>
      <c r="D12" s="68">
        <v>3.1100478468899521E-2</v>
      </c>
      <c r="E12" s="68">
        <v>6.9478908188585611E-2</v>
      </c>
      <c r="F12" s="68">
        <v>-3.5794183445190156E-2</v>
      </c>
      <c r="G12" s="68">
        <v>-7.4610842726784754E-2</v>
      </c>
    </row>
    <row r="13" spans="1:9" x14ac:dyDescent="0.25">
      <c r="A13" s="65" t="s">
        <v>80</v>
      </c>
      <c r="B13" s="66">
        <v>62</v>
      </c>
      <c r="C13" s="67">
        <v>2.9506948410432136E-3</v>
      </c>
      <c r="D13" s="68">
        <v>0.10714285714285714</v>
      </c>
      <c r="E13" s="68">
        <v>0</v>
      </c>
      <c r="F13" s="68">
        <v>-8.8235294117647065E-2</v>
      </c>
      <c r="G13" s="68">
        <v>-0.35416666666666669</v>
      </c>
    </row>
    <row r="14" spans="1:9" x14ac:dyDescent="0.25">
      <c r="A14" s="65" t="s">
        <v>81</v>
      </c>
      <c r="B14" s="66">
        <v>241</v>
      </c>
      <c r="C14" s="67">
        <v>1.146963639824862E-2</v>
      </c>
      <c r="D14" s="68">
        <v>8.368200836820083E-3</v>
      </c>
      <c r="E14" s="68">
        <v>4.1666666666666666E-3</v>
      </c>
      <c r="F14" s="68">
        <v>-3.5999999999999997E-2</v>
      </c>
      <c r="G14" s="68">
        <v>3.8793103448275863E-2</v>
      </c>
    </row>
    <row r="15" spans="1:9" x14ac:dyDescent="0.25">
      <c r="A15" s="65" t="s">
        <v>82</v>
      </c>
      <c r="B15" s="66">
        <v>84</v>
      </c>
      <c r="C15" s="67">
        <v>3.9977155910908054E-3</v>
      </c>
      <c r="D15" s="68">
        <v>0</v>
      </c>
      <c r="E15" s="68">
        <v>0</v>
      </c>
      <c r="F15" s="68">
        <v>-9.6774193548387094E-2</v>
      </c>
      <c r="G15" s="68">
        <v>-8.6956521739130432E-2</v>
      </c>
    </row>
    <row r="16" spans="1:9" x14ac:dyDescent="0.25">
      <c r="A16" s="65" t="s">
        <v>83</v>
      </c>
      <c r="B16" s="66">
        <v>233</v>
      </c>
      <c r="C16" s="67">
        <v>1.1088901580049496E-2</v>
      </c>
      <c r="D16" s="68">
        <v>6.8807339449541288E-2</v>
      </c>
      <c r="E16" s="68">
        <v>9.9056603773584911E-2</v>
      </c>
      <c r="F16" s="68">
        <v>0</v>
      </c>
      <c r="G16" s="68">
        <v>-0.19931271477663232</v>
      </c>
    </row>
    <row r="17" spans="1:7" x14ac:dyDescent="0.25">
      <c r="A17" s="65" t="s">
        <v>84</v>
      </c>
      <c r="B17" s="66">
        <v>2383</v>
      </c>
      <c r="C17" s="67">
        <v>0.11341138397106415</v>
      </c>
      <c r="D17" s="68">
        <v>7.6109936575052854E-3</v>
      </c>
      <c r="E17" s="68">
        <v>4.2888402625820568E-2</v>
      </c>
      <c r="F17" s="68">
        <v>-5.4365079365079366E-2</v>
      </c>
      <c r="G17" s="68">
        <v>-0.1091588785046729</v>
      </c>
    </row>
    <row r="18" spans="1:7" x14ac:dyDescent="0.25">
      <c r="A18" s="65" t="s">
        <v>85</v>
      </c>
      <c r="B18" s="66">
        <v>203</v>
      </c>
      <c r="C18" s="67">
        <v>9.6611460118027799E-3</v>
      </c>
      <c r="D18" s="68">
        <v>-1.932367149758454E-2</v>
      </c>
      <c r="E18" s="68">
        <v>-1.4563106796116505E-2</v>
      </c>
      <c r="F18" s="68">
        <v>-9.375E-2</v>
      </c>
      <c r="G18" s="68">
        <v>-0.24253731343283583</v>
      </c>
    </row>
    <row r="19" spans="1:7" x14ac:dyDescent="0.25">
      <c r="A19" s="65" t="s">
        <v>86</v>
      </c>
      <c r="B19" s="66">
        <v>1749</v>
      </c>
      <c r="C19" s="67">
        <v>8.323814962878355E-2</v>
      </c>
      <c r="D19" s="68">
        <v>2.821869488536155E-2</v>
      </c>
      <c r="E19" s="68">
        <v>3.7982195845697328E-2</v>
      </c>
      <c r="F19" s="68">
        <v>-7.0175438596491224E-2</v>
      </c>
      <c r="G19" s="68">
        <v>-4.4262295081967211E-2</v>
      </c>
    </row>
    <row r="20" spans="1:7" x14ac:dyDescent="0.25">
      <c r="A20" s="65" t="s">
        <v>87</v>
      </c>
      <c r="B20" s="66">
        <v>567</v>
      </c>
      <c r="C20" s="67">
        <v>2.6984580239862936E-2</v>
      </c>
      <c r="D20" s="68">
        <v>3.090909090909091E-2</v>
      </c>
      <c r="E20" s="68">
        <v>3.4671532846715328E-2</v>
      </c>
      <c r="F20" s="68">
        <v>-2.9109589041095889E-2</v>
      </c>
      <c r="G20" s="68">
        <v>-0.17706821480406387</v>
      </c>
    </row>
    <row r="21" spans="1:7" x14ac:dyDescent="0.25">
      <c r="A21" s="65" t="s">
        <v>88</v>
      </c>
      <c r="B21" s="66">
        <v>1214</v>
      </c>
      <c r="C21" s="67">
        <v>5.7776508661717116E-2</v>
      </c>
      <c r="D21" s="68">
        <v>4.0274207369323051E-2</v>
      </c>
      <c r="E21" s="68">
        <v>5.0173010380622836E-2</v>
      </c>
      <c r="F21" s="68">
        <v>-5.1562499999999997E-2</v>
      </c>
      <c r="G21" s="68">
        <v>-0.19066666666666668</v>
      </c>
    </row>
    <row r="22" spans="1:7" x14ac:dyDescent="0.25">
      <c r="A22" s="65" t="s">
        <v>89</v>
      </c>
      <c r="B22" s="66">
        <v>1257</v>
      </c>
      <c r="C22" s="67">
        <v>5.9822958309537405E-2</v>
      </c>
      <c r="D22" s="68">
        <v>5.5999999999999999E-3</v>
      </c>
      <c r="E22" s="68">
        <v>3.6273701566364384E-2</v>
      </c>
      <c r="F22" s="68">
        <v>-8.3819241982507287E-2</v>
      </c>
      <c r="G22" s="68">
        <v>-0.16200000000000001</v>
      </c>
    </row>
    <row r="23" spans="1:7" x14ac:dyDescent="0.25">
      <c r="A23" s="65" t="s">
        <v>90</v>
      </c>
      <c r="B23" s="66">
        <v>110</v>
      </c>
      <c r="C23" s="67">
        <v>5.2351037502379591E-3</v>
      </c>
      <c r="D23" s="68">
        <v>-2.6548672566371681E-2</v>
      </c>
      <c r="E23" s="68">
        <v>0</v>
      </c>
      <c r="F23" s="68">
        <v>-6.7796610169491525E-2</v>
      </c>
      <c r="G23" s="68">
        <v>-0.13385826771653545</v>
      </c>
    </row>
    <row r="24" spans="1:7" x14ac:dyDescent="0.25">
      <c r="A24" s="65" t="s">
        <v>91</v>
      </c>
      <c r="B24" s="66">
        <v>725</v>
      </c>
      <c r="C24" s="67">
        <v>3.4504092899295638E-2</v>
      </c>
      <c r="D24" s="68">
        <v>1.6830294530154277E-2</v>
      </c>
      <c r="E24" s="68">
        <v>1.8258426966292134E-2</v>
      </c>
      <c r="F24" s="68">
        <v>-9.1478696741854632E-2</v>
      </c>
      <c r="G24" s="68">
        <v>-0.16184971098265896</v>
      </c>
    </row>
    <row r="25" spans="1:7" x14ac:dyDescent="0.25">
      <c r="A25" s="65" t="s">
        <v>92</v>
      </c>
      <c r="B25" s="66">
        <v>872</v>
      </c>
      <c r="C25" s="67">
        <v>4.1500095183704552E-2</v>
      </c>
      <c r="D25" s="68">
        <v>3.8095238095238099E-2</v>
      </c>
      <c r="E25" s="68">
        <v>4.431137724550898E-2</v>
      </c>
      <c r="F25" s="68">
        <v>-4.1758241758241756E-2</v>
      </c>
      <c r="G25" s="68">
        <v>-8.1138040042149626E-2</v>
      </c>
    </row>
    <row r="26" spans="1:7" x14ac:dyDescent="0.25">
      <c r="A26" s="65" t="s">
        <v>93</v>
      </c>
      <c r="B26" s="66">
        <v>497</v>
      </c>
      <c r="C26" s="67">
        <v>2.3653150580620598E-2</v>
      </c>
      <c r="D26" s="68">
        <v>-7.9840319361277438E-3</v>
      </c>
      <c r="E26" s="68">
        <v>4.852320675105485E-2</v>
      </c>
      <c r="F26" s="68">
        <v>-5.1526717557251911E-2</v>
      </c>
      <c r="G26" s="68">
        <v>-0.24924471299093656</v>
      </c>
    </row>
    <row r="27" spans="1:7" x14ac:dyDescent="0.25">
      <c r="A27" s="65" t="s">
        <v>94</v>
      </c>
      <c r="B27" s="66">
        <v>309</v>
      </c>
      <c r="C27" s="67">
        <v>1.4705882352941176E-2</v>
      </c>
      <c r="D27" s="68">
        <v>5.1020408163265307E-2</v>
      </c>
      <c r="E27" s="68">
        <v>9.9644128113879002E-2</v>
      </c>
      <c r="F27" s="68">
        <v>-2.2151898734177215E-2</v>
      </c>
      <c r="G27" s="68">
        <v>5.8219178082191778E-2</v>
      </c>
    </row>
    <row r="28" spans="1:7" x14ac:dyDescent="0.25">
      <c r="A28" s="65" t="s">
        <v>95</v>
      </c>
      <c r="B28" s="66">
        <v>796</v>
      </c>
      <c r="C28" s="67">
        <v>3.7883114410812872E-2</v>
      </c>
      <c r="D28" s="68">
        <v>1.015228426395939E-2</v>
      </c>
      <c r="E28" s="68">
        <v>1.6602809706257982E-2</v>
      </c>
      <c r="F28" s="68">
        <v>-8.294930875576037E-2</v>
      </c>
      <c r="G28" s="68">
        <v>-7.9768786127167632E-2</v>
      </c>
    </row>
    <row r="29" spans="1:7" x14ac:dyDescent="0.25">
      <c r="A29" s="65" t="s">
        <v>96</v>
      </c>
      <c r="B29" s="66">
        <v>1871</v>
      </c>
      <c r="C29" s="67">
        <v>8.9044355606320194E-2</v>
      </c>
      <c r="D29" s="68">
        <v>5.3734551316496505E-3</v>
      </c>
      <c r="E29" s="68">
        <v>1.4642082429501085E-2</v>
      </c>
      <c r="F29" s="68">
        <v>-6.9154228855721395E-2</v>
      </c>
      <c r="G29" s="68">
        <v>-0.16435908887896383</v>
      </c>
    </row>
    <row r="30" spans="1:7" x14ac:dyDescent="0.25">
      <c r="A30" s="65" t="s">
        <v>97</v>
      </c>
      <c r="B30" s="66">
        <v>80</v>
      </c>
      <c r="C30" s="67">
        <v>3.8073481819912432E-3</v>
      </c>
      <c r="D30" s="68">
        <v>-0.1111111111111111</v>
      </c>
      <c r="E30" s="68">
        <v>-0.10112359550561797</v>
      </c>
      <c r="F30" s="68">
        <v>-0.2</v>
      </c>
      <c r="G30" s="68">
        <v>-0.32773109243697479</v>
      </c>
    </row>
    <row r="31" spans="1:7" x14ac:dyDescent="0.25">
      <c r="A31" s="65" t="s">
        <v>98</v>
      </c>
      <c r="B31" s="66">
        <v>260</v>
      </c>
      <c r="C31" s="67">
        <v>1.237388159147154E-2</v>
      </c>
      <c r="D31" s="68">
        <v>3.8610038610038611E-3</v>
      </c>
      <c r="E31" s="68">
        <v>2.766798418972332E-2</v>
      </c>
      <c r="F31" s="68">
        <v>-4.7619047619047616E-2</v>
      </c>
      <c r="G31" s="68">
        <v>-5.1094890510948905E-2</v>
      </c>
    </row>
    <row r="32" spans="1:7" x14ac:dyDescent="0.25">
      <c r="A32" s="65" t="s">
        <v>99</v>
      </c>
      <c r="B32" s="66">
        <v>1038</v>
      </c>
      <c r="C32" s="67">
        <v>4.9400342661336381E-2</v>
      </c>
      <c r="D32" s="68">
        <v>6.7895247332686714E-3</v>
      </c>
      <c r="E32" s="68">
        <v>4.2168674698795178E-2</v>
      </c>
      <c r="F32" s="68">
        <v>-3.3519553072625698E-2</v>
      </c>
      <c r="G32" s="68">
        <v>-0.13355592654424039</v>
      </c>
    </row>
    <row r="33" spans="1:7" x14ac:dyDescent="0.25">
      <c r="A33" s="65" t="s">
        <v>100</v>
      </c>
      <c r="B33" s="66">
        <v>821</v>
      </c>
      <c r="C33" s="67">
        <v>3.9072910717685129E-2</v>
      </c>
      <c r="D33" s="68">
        <v>9.8400984009840101E-3</v>
      </c>
      <c r="E33" s="68">
        <v>3.270440251572327E-2</v>
      </c>
      <c r="F33" s="68">
        <v>-9.0808416389811741E-2</v>
      </c>
      <c r="G33" s="68">
        <v>-0.14031413612565444</v>
      </c>
    </row>
    <row r="34" spans="1:7" x14ac:dyDescent="0.25">
      <c r="A34" s="65" t="s">
        <v>101</v>
      </c>
      <c r="B34" s="66">
        <v>730</v>
      </c>
      <c r="C34" s="67">
        <v>3.4742052160670091E-2</v>
      </c>
      <c r="D34" s="68">
        <v>-1.2178619756427604E-2</v>
      </c>
      <c r="E34" s="68">
        <v>-2.7322404371584699E-3</v>
      </c>
      <c r="F34" s="68">
        <v>-0.10866910866910867</v>
      </c>
      <c r="G34" s="68">
        <v>-2.2757697456492636E-2</v>
      </c>
    </row>
    <row r="35" spans="1:7" x14ac:dyDescent="0.25">
      <c r="A35" s="65" t="s">
        <v>102</v>
      </c>
      <c r="B35" s="66">
        <v>600</v>
      </c>
      <c r="C35" s="67">
        <v>2.8555111364934323E-2</v>
      </c>
      <c r="D35" s="68">
        <v>1.3513513513513514E-2</v>
      </c>
      <c r="E35" s="68">
        <v>5.0251256281407036E-3</v>
      </c>
      <c r="F35" s="68">
        <v>-5.0632911392405063E-2</v>
      </c>
      <c r="G35" s="68">
        <v>-0.24623115577889448</v>
      </c>
    </row>
    <row r="36" spans="1:7" x14ac:dyDescent="0.25">
      <c r="A36" s="65" t="s">
        <v>103</v>
      </c>
      <c r="B36" s="66">
        <v>175</v>
      </c>
      <c r="C36" s="67">
        <v>8.3285741481058436E-3</v>
      </c>
      <c r="D36" s="68">
        <v>2.3391812865497075E-2</v>
      </c>
      <c r="E36" s="68">
        <v>5.4216867469879519E-2</v>
      </c>
      <c r="F36" s="68">
        <v>-4.3715846994535519E-2</v>
      </c>
      <c r="G36" s="68">
        <v>-0.15048543689320387</v>
      </c>
    </row>
    <row r="37" spans="1:7" x14ac:dyDescent="0.25">
      <c r="A37" s="65" t="s">
        <v>104</v>
      </c>
      <c r="B37" s="66">
        <v>114</v>
      </c>
      <c r="C37" s="67">
        <v>5.4254711593375218E-3</v>
      </c>
      <c r="D37" s="68">
        <v>1.7857142857142856E-2</v>
      </c>
      <c r="E37" s="68">
        <v>1.7857142857142856E-2</v>
      </c>
      <c r="F37" s="68">
        <v>-8.0645161290322578E-2</v>
      </c>
      <c r="G37" s="68">
        <v>-8.7999999999999995E-2</v>
      </c>
    </row>
    <row r="38" spans="1:7" x14ac:dyDescent="0.25">
      <c r="A38" s="65" t="s">
        <v>105</v>
      </c>
      <c r="B38" s="66">
        <v>299</v>
      </c>
      <c r="C38" s="67">
        <v>1.4229963830192271E-2</v>
      </c>
      <c r="D38" s="68">
        <v>0.11567164179104478</v>
      </c>
      <c r="E38" s="68">
        <v>0.16796875</v>
      </c>
      <c r="F38" s="68">
        <v>-3.3333333333333335E-3</v>
      </c>
      <c r="G38" s="68">
        <v>-0.1830601092896175</v>
      </c>
    </row>
    <row r="39" spans="1:7" x14ac:dyDescent="0.25">
      <c r="A39" s="65" t="s">
        <v>106</v>
      </c>
      <c r="B39" s="66">
        <v>1459</v>
      </c>
      <c r="C39" s="67">
        <v>6.9436512469065292E-2</v>
      </c>
      <c r="D39" s="68">
        <v>3.8434163701067614E-2</v>
      </c>
      <c r="E39" s="68">
        <v>4.2887776983559688E-2</v>
      </c>
      <c r="F39" s="68">
        <v>-5.5663430420711972E-2</v>
      </c>
      <c r="G39" s="68">
        <v>-0.10819070904645477</v>
      </c>
    </row>
    <row r="40" spans="1:7" x14ac:dyDescent="0.25">
      <c r="A40" s="69" t="s">
        <v>107</v>
      </c>
      <c r="B40" s="70">
        <v>21012</v>
      </c>
      <c r="C40" s="71">
        <v>1</v>
      </c>
      <c r="D40" s="68">
        <v>1.8467354951286898E-2</v>
      </c>
      <c r="E40" s="68">
        <v>3.6554684031374872E-2</v>
      </c>
      <c r="F40" s="68">
        <v>-6.0370270995438693E-2</v>
      </c>
      <c r="G40" s="68">
        <v>-0.12577491158726856</v>
      </c>
    </row>
    <row r="42" spans="1:7" x14ac:dyDescent="0.25">
      <c r="A42" s="48" t="s">
        <v>34</v>
      </c>
    </row>
  </sheetData>
  <mergeCells count="3">
    <mergeCell ref="B8:B9"/>
    <mergeCell ref="C8:C9"/>
    <mergeCell ref="D8:G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G40">
    <cfRule type="dataBar" priority="1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{FE557696-7A3B-4DC6-BCC2-D6F47E83E36B}</x14:id>
        </ext>
      </extLst>
    </cfRule>
  </conditionalFormatting>
  <hyperlinks>
    <hyperlink ref="A1" location="Índex!A1" display="TORNAR A L'ÍNDEX" xr:uid="{3966942D-1C63-4435-85DD-6F6BB7A7F8E8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57696-7A3B-4DC6-BCC2-D6F47E83E36B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D10:G40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TRGSS5</vt:lpstr>
      <vt:lpstr>GRETA1</vt:lpstr>
      <vt:lpstr>GRETA2</vt:lpstr>
      <vt:lpstr>TRETA1</vt:lpstr>
      <vt:lpstr>TRETA2</vt:lpstr>
      <vt:lpstr>DIN_RETA</vt:lpstr>
      <vt:lpstr>TRETA3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2022-05-09T09:19:58Z</dcterms:modified>
</cp:coreProperties>
</file>