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Mercat de treball\Notes informatives\Nota estructura productiva\Nota estructura productiva 2025\1T 2025\"/>
    </mc:Choice>
  </mc:AlternateContent>
  <xr:revisionPtr revIDLastSave="0" documentId="13_ncr:1_{843C3195-FA17-4CC7-B265-802F392D5A45}" xr6:coauthVersionLast="47" xr6:coauthVersionMax="47" xr10:uidLastSave="{00000000-0000-0000-0000-000000000000}"/>
  <bookViews>
    <workbookView xWindow="28680" yWindow="-120" windowWidth="21840" windowHeight="13020" tabRatio="883" activeTab="2" xr2:uid="{13EB4DCB-7F3F-4171-858D-217EF9C34B1E}"/>
  </bookViews>
  <sheets>
    <sheet name="Índex" sheetId="1" r:id="rId1"/>
    <sheet name="GG" sheetId="39" r:id="rId2"/>
    <sheet name="TG" sheetId="47" r:id="rId3"/>
    <sheet name="GE1" sheetId="2" r:id="rId4"/>
    <sheet name="GE2" sheetId="19" r:id="rId5"/>
    <sheet name="TE1" sheetId="22" r:id="rId6"/>
    <sheet name="TE2" sheetId="28" r:id="rId7"/>
    <sheet name="DIN_Empreses" sheetId="34" state="hidden" r:id="rId8"/>
    <sheet name="TE3" sheetId="6" r:id="rId9"/>
    <sheet name="GRGSS1" sheetId="17" r:id="rId10"/>
    <sheet name="GRGSS2" sheetId="20" r:id="rId11"/>
    <sheet name="GRGSS3" sheetId="38" r:id="rId12"/>
    <sheet name="TRGSS1" sheetId="23" r:id="rId13"/>
    <sheet name="TRGSS2" sheetId="30" r:id="rId14"/>
    <sheet name="DIN_RGSS" sheetId="35" state="hidden" r:id="rId15"/>
    <sheet name="TRGSS3" sheetId="29" r:id="rId16"/>
    <sheet name="TRGSS4" sheetId="37" r:id="rId17"/>
    <sheet name="TRGS5" sheetId="50" r:id="rId18"/>
    <sheet name="TRGSS6" sheetId="49" r:id="rId19"/>
    <sheet name="GRETA1" sheetId="18" r:id="rId20"/>
    <sheet name="GRETA2" sheetId="21" r:id="rId21"/>
    <sheet name="TRETA1" sheetId="24" r:id="rId22"/>
    <sheet name="TRETA2" sheetId="27" r:id="rId23"/>
    <sheet name="DIN_RETA" sheetId="36" state="hidden" r:id="rId24"/>
    <sheet name="TRETA3" sheetId="32" r:id="rId25"/>
    <sheet name="T7S1" sheetId="40" r:id="rId26"/>
    <sheet name="G7S1" sheetId="41" r:id="rId27"/>
    <sheet name="T7S2" sheetId="42" r:id="rId28"/>
    <sheet name="G7S2" sheetId="44" r:id="rId29"/>
    <sheet name="T7S3" sheetId="45" r:id="rId30"/>
    <sheet name="TTC1" sheetId="48" r:id="rId31"/>
    <sheet name="TTC2" sheetId="43" r:id="rId32"/>
    <sheet name="Instamaps dones" sheetId="46" state="hidden" r:id="rId33"/>
  </sheets>
  <definedNames>
    <definedName name="_xlnm._FilterDatabase" localSheetId="7" hidden="1">DIN_Empreses!$A$3:$D$92</definedName>
    <definedName name="_xlnm._FilterDatabase" localSheetId="23" hidden="1">DIN_RETA!$A$3:$D$92</definedName>
    <definedName name="_xlnm._FilterDatabase" localSheetId="14" hidden="1">DIN_RGSS!$A$3:$D$92</definedName>
    <definedName name="_xlnm._FilterDatabase" localSheetId="21" hidden="1">TRETA1!#REF!</definedName>
    <definedName name="_xlnm._FilterDatabase" localSheetId="12" hidden="1">TRGSS1!#REF!</definedName>
    <definedName name="_xlnm._FilterDatabase" localSheetId="16" hidden="1">TRGSS4!$A$8:$J$40</definedName>
    <definedName name="_xlnm._FilterDatabase" localSheetId="18" hidden="1">TRGSS6!$A$8:$C$40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50" l="1"/>
  <c r="C29" i="41" l="1"/>
  <c r="C41" i="19" l="1"/>
  <c r="C42" i="19"/>
  <c r="C41" i="20"/>
  <c r="C41" i="21"/>
  <c r="C42" i="21"/>
  <c r="E66" i="39" l="1"/>
  <c r="D66" i="39"/>
  <c r="B66" i="39"/>
  <c r="B40" i="49" l="1"/>
  <c r="C40" i="21" l="1"/>
  <c r="C40" i="20"/>
  <c r="C40" i="19"/>
  <c r="H41" i="47" l="1"/>
  <c r="E11" i="50"/>
  <c r="E41" i="50" l="1"/>
  <c r="E40" i="50" l="1"/>
  <c r="B33" i="39" l="1"/>
  <c r="C28" i="41"/>
  <c r="A5" i="24" l="1"/>
  <c r="A3" i="24"/>
  <c r="A3" i="27" s="1"/>
  <c r="B13" i="1"/>
  <c r="A6" i="27"/>
  <c r="A5" i="27"/>
  <c r="A6" i="6"/>
  <c r="A5" i="6"/>
  <c r="A6" i="22"/>
  <c r="C5" i="22"/>
  <c r="A5" i="22"/>
  <c r="D39" i="21"/>
  <c r="C38" i="20"/>
  <c r="E33" i="39" l="1"/>
  <c r="E34" i="39"/>
  <c r="E35" i="39"/>
  <c r="E36" i="39"/>
  <c r="D33" i="39"/>
  <c r="D34" i="39"/>
  <c r="D35" i="39"/>
  <c r="D36" i="39"/>
  <c r="C32" i="19" l="1"/>
  <c r="C38" i="21"/>
  <c r="M10" i="42" l="1"/>
  <c r="C33" i="20"/>
  <c r="D34" i="20"/>
  <c r="S40" i="42" l="1"/>
  <c r="R40" i="42"/>
  <c r="Q40" i="42"/>
  <c r="P40" i="42"/>
  <c r="O40" i="42"/>
  <c r="N40" i="42"/>
  <c r="M40" i="42"/>
  <c r="S39" i="42"/>
  <c r="R39" i="42"/>
  <c r="Q39" i="42"/>
  <c r="P39" i="42"/>
  <c r="O39" i="42"/>
  <c r="N39" i="42"/>
  <c r="M39" i="42"/>
  <c r="S38" i="42"/>
  <c r="R38" i="42"/>
  <c r="Q38" i="42"/>
  <c r="P38" i="42"/>
  <c r="O38" i="42"/>
  <c r="N38" i="42"/>
  <c r="M38" i="42"/>
  <c r="S37" i="42"/>
  <c r="R37" i="42"/>
  <c r="Q37" i="42"/>
  <c r="P37" i="42"/>
  <c r="O37" i="42"/>
  <c r="N37" i="42"/>
  <c r="M37" i="42"/>
  <c r="S36" i="42"/>
  <c r="R36" i="42"/>
  <c r="Q36" i="42"/>
  <c r="P36" i="42"/>
  <c r="O36" i="42"/>
  <c r="N36" i="42"/>
  <c r="M36" i="42"/>
  <c r="S35" i="42"/>
  <c r="R35" i="42"/>
  <c r="Q35" i="42"/>
  <c r="P35" i="42"/>
  <c r="O35" i="42"/>
  <c r="N35" i="42"/>
  <c r="M35" i="42"/>
  <c r="S34" i="42"/>
  <c r="R34" i="42"/>
  <c r="Q34" i="42"/>
  <c r="P34" i="42"/>
  <c r="O34" i="42"/>
  <c r="N34" i="42"/>
  <c r="M34" i="42"/>
  <c r="S33" i="42"/>
  <c r="R33" i="42"/>
  <c r="Q33" i="42"/>
  <c r="P33" i="42"/>
  <c r="O33" i="42"/>
  <c r="N33" i="42"/>
  <c r="M33" i="42"/>
  <c r="S32" i="42"/>
  <c r="R32" i="42"/>
  <c r="Q32" i="42"/>
  <c r="P32" i="42"/>
  <c r="O32" i="42"/>
  <c r="N32" i="42"/>
  <c r="M32" i="42"/>
  <c r="S31" i="42"/>
  <c r="R31" i="42"/>
  <c r="Q31" i="42"/>
  <c r="P31" i="42"/>
  <c r="O31" i="42"/>
  <c r="N31" i="42"/>
  <c r="M31" i="42"/>
  <c r="S30" i="42"/>
  <c r="R30" i="42"/>
  <c r="Q30" i="42"/>
  <c r="P30" i="42"/>
  <c r="O30" i="42"/>
  <c r="N30" i="42"/>
  <c r="M30" i="42"/>
  <c r="S29" i="42"/>
  <c r="R29" i="42"/>
  <c r="Q29" i="42"/>
  <c r="P29" i="42"/>
  <c r="O29" i="42"/>
  <c r="N29" i="42"/>
  <c r="M29" i="42"/>
  <c r="S28" i="42"/>
  <c r="R28" i="42"/>
  <c r="Q28" i="42"/>
  <c r="P28" i="42"/>
  <c r="O28" i="42"/>
  <c r="N28" i="42"/>
  <c r="M28" i="42"/>
  <c r="S27" i="42"/>
  <c r="R27" i="42"/>
  <c r="Q27" i="42"/>
  <c r="P27" i="42"/>
  <c r="O27" i="42"/>
  <c r="N27" i="42"/>
  <c r="M27" i="42"/>
  <c r="S26" i="42"/>
  <c r="R26" i="42"/>
  <c r="Q26" i="42"/>
  <c r="P26" i="42"/>
  <c r="O26" i="42"/>
  <c r="N26" i="42"/>
  <c r="M26" i="42"/>
  <c r="S25" i="42"/>
  <c r="R25" i="42"/>
  <c r="Q25" i="42"/>
  <c r="P25" i="42"/>
  <c r="O25" i="42"/>
  <c r="N25" i="42"/>
  <c r="M25" i="42"/>
  <c r="S24" i="42"/>
  <c r="R24" i="42"/>
  <c r="Q24" i="42"/>
  <c r="P24" i="42"/>
  <c r="O24" i="42"/>
  <c r="N24" i="42"/>
  <c r="M24" i="42"/>
  <c r="S23" i="42"/>
  <c r="R23" i="42"/>
  <c r="Q23" i="42"/>
  <c r="P23" i="42"/>
  <c r="O23" i="42"/>
  <c r="N23" i="42"/>
  <c r="M23" i="42"/>
  <c r="S22" i="42"/>
  <c r="R22" i="42"/>
  <c r="Q22" i="42"/>
  <c r="P22" i="42"/>
  <c r="O22" i="42"/>
  <c r="N22" i="42"/>
  <c r="M22" i="42"/>
  <c r="S21" i="42"/>
  <c r="R21" i="42"/>
  <c r="Q21" i="42"/>
  <c r="P21" i="42"/>
  <c r="O21" i="42"/>
  <c r="N21" i="42"/>
  <c r="M21" i="42"/>
  <c r="S20" i="42"/>
  <c r="R20" i="42"/>
  <c r="Q20" i="42"/>
  <c r="P20" i="42"/>
  <c r="O20" i="42"/>
  <c r="N20" i="42"/>
  <c r="M20" i="42"/>
  <c r="S19" i="42"/>
  <c r="R19" i="42"/>
  <c r="Q19" i="42"/>
  <c r="P19" i="42"/>
  <c r="O19" i="42"/>
  <c r="N19" i="42"/>
  <c r="M19" i="42"/>
  <c r="S18" i="42"/>
  <c r="R18" i="42"/>
  <c r="Q18" i="42"/>
  <c r="P18" i="42"/>
  <c r="O18" i="42"/>
  <c r="N18" i="42"/>
  <c r="M18" i="42"/>
  <c r="S17" i="42"/>
  <c r="R17" i="42"/>
  <c r="Q17" i="42"/>
  <c r="P17" i="42"/>
  <c r="O17" i="42"/>
  <c r="N17" i="42"/>
  <c r="M17" i="42"/>
  <c r="S16" i="42"/>
  <c r="R16" i="42"/>
  <c r="Q16" i="42"/>
  <c r="P16" i="42"/>
  <c r="O16" i="42"/>
  <c r="N16" i="42"/>
  <c r="M16" i="42"/>
  <c r="S15" i="42"/>
  <c r="R15" i="42"/>
  <c r="Q15" i="42"/>
  <c r="P15" i="42"/>
  <c r="O15" i="42"/>
  <c r="N15" i="42"/>
  <c r="M15" i="42"/>
  <c r="S14" i="42"/>
  <c r="R14" i="42"/>
  <c r="Q14" i="42"/>
  <c r="P14" i="42"/>
  <c r="O14" i="42"/>
  <c r="N14" i="42"/>
  <c r="M14" i="42"/>
  <c r="S13" i="42"/>
  <c r="R13" i="42"/>
  <c r="Q13" i="42"/>
  <c r="P13" i="42"/>
  <c r="O13" i="42"/>
  <c r="N13" i="42"/>
  <c r="M13" i="42"/>
  <c r="S12" i="42"/>
  <c r="R12" i="42"/>
  <c r="Q12" i="42"/>
  <c r="P12" i="42"/>
  <c r="O12" i="42"/>
  <c r="N12" i="42"/>
  <c r="M12" i="42"/>
  <c r="S11" i="42"/>
  <c r="R11" i="42"/>
  <c r="Q11" i="42"/>
  <c r="P11" i="42"/>
  <c r="O11" i="42"/>
  <c r="N11" i="42"/>
  <c r="M11" i="42"/>
  <c r="S10" i="42"/>
  <c r="R10" i="42"/>
  <c r="Q10" i="42"/>
  <c r="P10" i="42"/>
  <c r="O10" i="42"/>
  <c r="N10" i="42"/>
  <c r="B46" i="42"/>
  <c r="C39" i="21" l="1"/>
  <c r="C37" i="19"/>
  <c r="C38" i="19"/>
  <c r="B79" i="6"/>
  <c r="C79" i="6"/>
  <c r="D79" i="6"/>
  <c r="E79" i="6"/>
  <c r="C80" i="6"/>
  <c r="D80" i="6"/>
  <c r="E80" i="6"/>
  <c r="C81" i="6"/>
  <c r="D81" i="6"/>
  <c r="E81" i="6"/>
  <c r="C82" i="6"/>
  <c r="D82" i="6"/>
  <c r="E82" i="6"/>
  <c r="C13" i="47"/>
  <c r="E10" i="47"/>
  <c r="C39" i="19"/>
  <c r="C39" i="20"/>
  <c r="B5" i="47"/>
  <c r="I79" i="6" l="1"/>
  <c r="H79" i="6"/>
  <c r="C83" i="6"/>
  <c r="G79" i="6"/>
  <c r="F79" i="6"/>
  <c r="D83" i="6"/>
  <c r="J79" i="6"/>
  <c r="E83" i="6"/>
  <c r="C5" i="43" l="1"/>
  <c r="C5" i="45"/>
  <c r="C5" i="44"/>
  <c r="C5" i="42"/>
  <c r="C5" i="41"/>
  <c r="B5" i="40"/>
  <c r="C5" i="32"/>
  <c r="C5" i="27"/>
  <c r="A6" i="24"/>
  <c r="C5" i="24"/>
  <c r="C32" i="21"/>
  <c r="C5" i="21"/>
  <c r="C5" i="18"/>
  <c r="C5" i="49"/>
  <c r="C5" i="50"/>
  <c r="C5" i="37"/>
  <c r="C5" i="29"/>
  <c r="C5" i="30"/>
  <c r="C5" i="23"/>
  <c r="C5" i="38"/>
  <c r="C5" i="20"/>
  <c r="C5" i="17"/>
  <c r="C5" i="6"/>
  <c r="C5" i="28"/>
  <c r="C5" i="19"/>
  <c r="C5" i="2"/>
  <c r="F10" i="47"/>
  <c r="C30" i="41" l="1"/>
  <c r="B49" i="42"/>
  <c r="B48" i="42"/>
  <c r="B47" i="42"/>
  <c r="E65" i="39" l="1"/>
  <c r="D65" i="39"/>
  <c r="B65" i="39"/>
  <c r="B34" i="39"/>
  <c r="B35" i="39"/>
  <c r="B36" i="39"/>
  <c r="D15" i="47"/>
  <c r="C10" i="47"/>
  <c r="E12" i="47"/>
  <c r="D2" i="47"/>
  <c r="I49" i="42"/>
  <c r="H49" i="42"/>
  <c r="G49" i="42"/>
  <c r="F49" i="42"/>
  <c r="E49" i="42"/>
  <c r="D49" i="42"/>
  <c r="C49" i="42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O48" i="42" l="1"/>
  <c r="B41" i="47"/>
  <c r="S49" i="42" l="1"/>
  <c r="R49" i="42"/>
  <c r="Q49" i="42"/>
  <c r="P49" i="42"/>
  <c r="N49" i="42"/>
  <c r="S48" i="42"/>
  <c r="R48" i="42"/>
  <c r="Q48" i="42"/>
  <c r="N48" i="42"/>
  <c r="M48" i="42"/>
  <c r="S47" i="42"/>
  <c r="R47" i="42"/>
  <c r="Q47" i="42"/>
  <c r="O47" i="42"/>
  <c r="N47" i="42"/>
  <c r="M47" i="42"/>
  <c r="I50" i="42"/>
  <c r="H50" i="42"/>
  <c r="G50" i="42"/>
  <c r="E50" i="42"/>
  <c r="D50" i="42"/>
  <c r="C50" i="42"/>
  <c r="B50" i="42"/>
  <c r="M50" i="42" l="1"/>
  <c r="R50" i="42"/>
  <c r="P50" i="42"/>
  <c r="S50" i="42"/>
  <c r="N50" i="42"/>
  <c r="O50" i="42"/>
  <c r="M49" i="42"/>
  <c r="F50" i="42"/>
  <c r="Q50" i="42" s="1"/>
  <c r="O49" i="42"/>
  <c r="P47" i="42"/>
  <c r="P48" i="42"/>
  <c r="P46" i="42"/>
  <c r="Q46" i="42"/>
  <c r="R46" i="42"/>
  <c r="S46" i="42"/>
  <c r="M46" i="42"/>
  <c r="N46" i="42"/>
  <c r="O46" i="42"/>
  <c r="C31" i="41"/>
  <c r="C32" i="41"/>
  <c r="C33" i="41"/>
  <c r="C34" i="41"/>
  <c r="C35" i="41"/>
  <c r="C32" i="20" l="1"/>
  <c r="E11" i="47" l="1"/>
  <c r="A6" i="43" l="1"/>
  <c r="A5" i="43"/>
  <c r="A3" i="43"/>
  <c r="E39" i="50"/>
  <c r="E38" i="50"/>
  <c r="E37" i="50"/>
  <c r="E36" i="50"/>
  <c r="E35" i="50"/>
  <c r="E34" i="50"/>
  <c r="E33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A6" i="50"/>
  <c r="A5" i="50"/>
  <c r="A3" i="50"/>
  <c r="D49" i="49"/>
  <c r="A6" i="49"/>
  <c r="A5" i="49"/>
  <c r="A3" i="49"/>
  <c r="A6" i="48"/>
  <c r="A5" i="48"/>
  <c r="C5" i="48"/>
  <c r="A3" i="48"/>
  <c r="A6" i="45"/>
  <c r="A5" i="45"/>
  <c r="A3" i="45"/>
  <c r="A6" i="44"/>
  <c r="A5" i="44"/>
  <c r="A3" i="44"/>
  <c r="A6" i="42"/>
  <c r="A5" i="42"/>
  <c r="A3" i="42"/>
  <c r="A6" i="41"/>
  <c r="A5" i="41"/>
  <c r="A3" i="41" l="1"/>
  <c r="E37" i="47"/>
  <c r="F37" i="47" s="1"/>
  <c r="E36" i="47"/>
  <c r="F36" i="47" s="1"/>
  <c r="D36" i="47"/>
  <c r="E35" i="47"/>
  <c r="F35" i="47" s="1"/>
  <c r="D35" i="47"/>
  <c r="E34" i="47"/>
  <c r="F34" i="47" s="1"/>
  <c r="D34" i="47"/>
  <c r="C34" i="47"/>
  <c r="E33" i="47"/>
  <c r="F33" i="47" s="1"/>
  <c r="D33" i="47"/>
  <c r="C33" i="47"/>
  <c r="E32" i="47"/>
  <c r="F32" i="47" s="1"/>
  <c r="D32" i="47"/>
  <c r="C32" i="47"/>
  <c r="E31" i="47"/>
  <c r="F31" i="47" s="1"/>
  <c r="D31" i="47"/>
  <c r="C31" i="47"/>
  <c r="E30" i="47"/>
  <c r="F30" i="47" s="1"/>
  <c r="D30" i="47"/>
  <c r="C30" i="47"/>
  <c r="E27" i="47"/>
  <c r="F27" i="47" s="1"/>
  <c r="E26" i="47"/>
  <c r="F26" i="47" s="1"/>
  <c r="D26" i="47"/>
  <c r="E25" i="47"/>
  <c r="F25" i="47" s="1"/>
  <c r="D25" i="47"/>
  <c r="E24" i="47"/>
  <c r="F24" i="47" s="1"/>
  <c r="D24" i="47"/>
  <c r="C24" i="47"/>
  <c r="E23" i="47"/>
  <c r="F23" i="47" s="1"/>
  <c r="D23" i="47"/>
  <c r="C23" i="47"/>
  <c r="E22" i="47"/>
  <c r="F22" i="47" s="1"/>
  <c r="D22" i="47"/>
  <c r="C22" i="47"/>
  <c r="E21" i="47"/>
  <c r="F21" i="47" s="1"/>
  <c r="D21" i="47"/>
  <c r="C21" i="47"/>
  <c r="E20" i="47"/>
  <c r="F20" i="47" s="1"/>
  <c r="D20" i="47"/>
  <c r="C20" i="47"/>
  <c r="E17" i="47"/>
  <c r="F17" i="47" s="1"/>
  <c r="E16" i="47"/>
  <c r="F16" i="47" s="1"/>
  <c r="D16" i="47"/>
  <c r="E15" i="47"/>
  <c r="F15" i="47" s="1"/>
  <c r="E14" i="47"/>
  <c r="F14" i="47" s="1"/>
  <c r="D14" i="47"/>
  <c r="C14" i="47"/>
  <c r="E13" i="47"/>
  <c r="F13" i="47" s="1"/>
  <c r="D13" i="47"/>
  <c r="F12" i="47"/>
  <c r="D12" i="47"/>
  <c r="C12" i="47"/>
  <c r="F11" i="47"/>
  <c r="D11" i="47"/>
  <c r="C11" i="47"/>
  <c r="D10" i="47"/>
  <c r="D3" i="47" l="1"/>
  <c r="A6" i="40"/>
  <c r="A5" i="40"/>
  <c r="A3" i="40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B82" i="6" l="1"/>
  <c r="J82" i="6" s="1"/>
  <c r="B81" i="6"/>
  <c r="J81" i="6" s="1"/>
  <c r="B80" i="6"/>
  <c r="J80" i="6" s="1"/>
  <c r="C36" i="19"/>
  <c r="C92" i="36"/>
  <c r="Q47" i="36"/>
  <c r="R47" i="36" s="1"/>
  <c r="J46" i="36"/>
  <c r="K46" i="36" s="1"/>
  <c r="J45" i="36"/>
  <c r="K45" i="36" s="1"/>
  <c r="J44" i="36"/>
  <c r="K44" i="36" s="1"/>
  <c r="J43" i="36"/>
  <c r="K43" i="36" s="1"/>
  <c r="J42" i="36"/>
  <c r="K42" i="36" s="1"/>
  <c r="Q41" i="36"/>
  <c r="R41" i="36" s="1"/>
  <c r="J41" i="36"/>
  <c r="K41" i="36" s="1"/>
  <c r="J40" i="36"/>
  <c r="K40" i="36" s="1"/>
  <c r="Q39" i="36"/>
  <c r="R39" i="36" s="1"/>
  <c r="J39" i="36"/>
  <c r="K39" i="36" s="1"/>
  <c r="J38" i="36"/>
  <c r="K38" i="36" s="1"/>
  <c r="Q37" i="36"/>
  <c r="R37" i="36" s="1"/>
  <c r="J37" i="36"/>
  <c r="K37" i="36" s="1"/>
  <c r="Q36" i="36"/>
  <c r="R36" i="36" s="1"/>
  <c r="J36" i="36"/>
  <c r="K36" i="36" s="1"/>
  <c r="J35" i="36"/>
  <c r="K35" i="36" s="1"/>
  <c r="J34" i="36"/>
  <c r="K34" i="36" s="1"/>
  <c r="J33" i="36"/>
  <c r="K33" i="36" s="1"/>
  <c r="J32" i="36"/>
  <c r="K32" i="36" s="1"/>
  <c r="J31" i="36"/>
  <c r="K31" i="36" s="1"/>
  <c r="J30" i="36"/>
  <c r="K30" i="36" s="1"/>
  <c r="J29" i="36"/>
  <c r="K29" i="36" s="1"/>
  <c r="J28" i="36"/>
  <c r="K28" i="36" s="1"/>
  <c r="J27" i="36"/>
  <c r="K27" i="36" s="1"/>
  <c r="J26" i="36"/>
  <c r="K26" i="36" s="1"/>
  <c r="J25" i="36"/>
  <c r="K25" i="36" s="1"/>
  <c r="J24" i="36"/>
  <c r="K24" i="36" s="1"/>
  <c r="J23" i="36"/>
  <c r="K23" i="36" s="1"/>
  <c r="J22" i="36"/>
  <c r="K22" i="36" s="1"/>
  <c r="J21" i="36"/>
  <c r="K21" i="36" s="1"/>
  <c r="J20" i="36"/>
  <c r="K20" i="36" s="1"/>
  <c r="J19" i="36"/>
  <c r="K19" i="36" s="1"/>
  <c r="J18" i="36"/>
  <c r="K18" i="36" s="1"/>
  <c r="J17" i="36"/>
  <c r="K17" i="36" s="1"/>
  <c r="J16" i="36"/>
  <c r="K16" i="36" s="1"/>
  <c r="J15" i="36"/>
  <c r="K15" i="36" s="1"/>
  <c r="J14" i="36"/>
  <c r="K14" i="36" s="1"/>
  <c r="J13" i="36"/>
  <c r="K13" i="36" s="1"/>
  <c r="J12" i="36"/>
  <c r="K12" i="36" s="1"/>
  <c r="J11" i="36"/>
  <c r="K11" i="36" s="1"/>
  <c r="J10" i="36"/>
  <c r="K10" i="36" s="1"/>
  <c r="J9" i="36"/>
  <c r="K9" i="36" s="1"/>
  <c r="J8" i="36"/>
  <c r="K8" i="36" s="1"/>
  <c r="J7" i="36"/>
  <c r="K7" i="36" s="1"/>
  <c r="J6" i="36"/>
  <c r="K6" i="36" s="1"/>
  <c r="J5" i="36"/>
  <c r="K5" i="36" s="1"/>
  <c r="J4" i="36"/>
  <c r="K4" i="36" s="1"/>
  <c r="H82" i="6" l="1"/>
  <c r="I82" i="6"/>
  <c r="F82" i="6"/>
  <c r="G82" i="6"/>
  <c r="I80" i="6"/>
  <c r="G80" i="6"/>
  <c r="F80" i="6"/>
  <c r="H80" i="6"/>
  <c r="F81" i="6"/>
  <c r="G81" i="6"/>
  <c r="H81" i="6"/>
  <c r="I81" i="6"/>
  <c r="B83" i="6"/>
  <c r="J83" i="6" s="1"/>
  <c r="H83" i="6" l="1"/>
  <c r="F83" i="6"/>
  <c r="G83" i="6"/>
  <c r="I83" i="6"/>
  <c r="C36" i="20"/>
  <c r="C34" i="20"/>
  <c r="C35" i="20"/>
  <c r="C37" i="20"/>
  <c r="A6" i="28" l="1"/>
  <c r="C33" i="21"/>
  <c r="C34" i="21"/>
  <c r="C35" i="21"/>
  <c r="C36" i="21"/>
  <c r="C37" i="21"/>
  <c r="A6" i="37" l="1"/>
  <c r="A5" i="37"/>
  <c r="C35" i="19" l="1"/>
  <c r="C34" i="19"/>
  <c r="C33" i="19"/>
  <c r="A6" i="30"/>
  <c r="A3" i="28" l="1"/>
  <c r="C5" i="39" l="1"/>
  <c r="A3" i="37" l="1"/>
  <c r="A5" i="32" l="1"/>
  <c r="A3" i="32"/>
  <c r="A6" i="32"/>
  <c r="A5" i="30"/>
  <c r="A3" i="30"/>
  <c r="A5" i="29"/>
  <c r="A3" i="29"/>
  <c r="A6" i="29"/>
  <c r="A5" i="28"/>
  <c r="A6" i="23"/>
  <c r="A5" i="23"/>
  <c r="A6" i="21"/>
  <c r="A5" i="21"/>
  <c r="A6" i="20"/>
  <c r="A6" i="19" l="1"/>
</calcChain>
</file>

<file path=xl/sharedStrings.xml><?xml version="1.0" encoding="utf-8"?>
<sst xmlns="http://schemas.openxmlformats.org/spreadsheetml/2006/main" count="1610" uniqueCount="394">
  <si>
    <t>INFORME TRIMESTRAL ESTRUCTURA PRODUCTIVA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</si>
  <si>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</si>
  <si>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</si>
  <si>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</si>
  <si>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</si>
  <si>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</si>
  <si>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</si>
  <si>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</si>
  <si>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</si>
  <si>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</si>
  <si>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</si>
  <si>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</si>
  <si>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</si>
  <si>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</si>
  <si>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Règim General Seguretat Social (RGSS)</t>
  </si>
  <si>
    <t>GRGSS1</t>
  </si>
  <si>
    <t>GRGSS2</t>
  </si>
  <si>
    <t>TRGSS1</t>
  </si>
  <si>
    <t>TRGSS2</t>
  </si>
  <si>
    <t>Règim Especial Treballadors Autònoms (RETA)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</si>
  <si>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</si>
  <si>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</si>
  <si>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</si>
  <si>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</si>
  <si>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</si>
  <si>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</si>
  <si>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</si>
  <si>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</si>
  <si>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</si>
  <si>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</si>
  <si>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</si>
  <si>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</si>
  <si>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</si>
  <si>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</si>
  <si>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</si>
  <si>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</si>
  <si>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</si>
  <si>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Llocs de treball del RETA segons àmbit territorial.</t>
  </si>
  <si>
    <t>RETA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</si>
  <si>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</si>
  <si>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</si>
  <si>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</si>
  <si>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</si>
  <si>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</si>
  <si>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</si>
  <si>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</si>
  <si>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</si>
  <si>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</si>
  <si>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</si>
  <si>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</si>
  <si>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</si>
  <si>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</si>
  <si>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</si>
  <si>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</si>
  <si>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</si>
  <si>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</si>
  <si>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</si>
  <si>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</si>
  <si>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</si>
  <si>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</si>
  <si>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</si>
  <si>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79- Activitats de les agències de viatges, operadors turístics i altres serveis de reserves i activitats que s'hi relacionen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</si>
  <si>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</si>
  <si>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</si>
  <si>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</si>
  <si>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</si>
  <si>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</si>
  <si>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</si>
  <si>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</si>
  <si>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</si>
  <si>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</si>
  <si>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</si>
  <si>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</si>
  <si>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</si>
  <si>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</si>
  <si>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</si>
  <si>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</si>
  <si>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</si>
  <si>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</si>
  <si>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</si>
  <si>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</si>
  <si>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</si>
  <si>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</si>
  <si>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</si>
  <si>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</si>
  <si>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</si>
  <si>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</si>
  <si>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</si>
  <si>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</si>
  <si>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</si>
  <si>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</si>
  <si>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</si>
  <si>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</si>
  <si>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</si>
  <si>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</si>
  <si>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</si>
  <si>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</si>
  <si>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</si>
  <si>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</si>
  <si>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</si>
  <si>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</si>
  <si>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</si>
  <si>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</si>
  <si>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</si>
  <si>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</si>
  <si>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</si>
  <si>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</si>
  <si>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</si>
  <si>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</si>
  <si>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</si>
  <si>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</si>
  <si>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87- Activitats de serveis socials amb allotjament</t>
  </si>
  <si>
    <t>11- Fabricació de begudes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</si>
  <si>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</si>
  <si>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</si>
  <si>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</si>
  <si>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</si>
  <si>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</si>
  <si>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</si>
  <si>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</si>
  <si>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</si>
  <si>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</si>
  <si>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</si>
  <si>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</si>
  <si>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</si>
  <si>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42- Construcció d'obres d'enginyeria civil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</si>
  <si>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</si>
  <si>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</si>
  <si>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</si>
  <si>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</si>
  <si>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Variació</t>
  </si>
  <si>
    <t>%total</t>
  </si>
  <si>
    <t>Total</t>
  </si>
  <si>
    <t>2- Silvicultura i explotació forestal</t>
  </si>
  <si>
    <t>3- Pesca i aqüicultura</t>
  </si>
  <si>
    <t>5- Extracció d'antracita, hulla i lignit</t>
  </si>
  <si>
    <t>6- Extracció de petroli brut i de gas natural</t>
  </si>
  <si>
    <t>7- Extracció de minerals metàl·lics</t>
  </si>
  <si>
    <t>8- Extracció de minerals no metàl·lics ni energètics</t>
  </si>
  <si>
    <t>9- Activitats de suport a les indústries extractives</t>
  </si>
  <si>
    <t>10- Indústries de productes alimentaris</t>
  </si>
  <si>
    <t>12- Indústries del tabac</t>
  </si>
  <si>
    <t>13- Indústries tèxtils</t>
  </si>
  <si>
    <t>14- Confecció de peces de vestir</t>
  </si>
  <si>
    <t>15- Indústria del cuir i del calçat</t>
  </si>
  <si>
    <t>16- Indústria de la fusta i del suro, excepte mobles; cistelleria i esparteria</t>
  </si>
  <si>
    <t>17- Indústries del paper</t>
  </si>
  <si>
    <t>18- Arts gràfiques i reproducció de suports enregistrats</t>
  </si>
  <si>
    <t>19- Coqueries i refinació del petroli</t>
  </si>
  <si>
    <t>21- Fabricació de productes farmacèutics</t>
  </si>
  <si>
    <t>22- Fabricació de productes de cautxú i matèries plàstiques</t>
  </si>
  <si>
    <t>23- Fabricació d'altres productes minerals no metàl·lics</t>
  </si>
  <si>
    <t>24- Metal·lúrgia; fabricació de productes bàsics de ferro, acer i ferroaliatges</t>
  </si>
  <si>
    <t>26- Fabricació de productes informàtics, electrònics i òptics</t>
  </si>
  <si>
    <t>27- Fabricació de materials i equips elèctrics</t>
  </si>
  <si>
    <t>30- Fabricació d'altres materials de transport</t>
  </si>
  <si>
    <t>31- Fabricació de mobles</t>
  </si>
  <si>
    <t>33- Reparació i instal·lació de maquinària i equips</t>
  </si>
  <si>
    <t>35- Subministrament d'energia elèctrica, gas, vapor i aire condicionat</t>
  </si>
  <si>
    <t>36- Captació, potabilització i distribució d'aigua</t>
  </si>
  <si>
    <t>37- Recollida i tractament d'aigües residuals</t>
  </si>
  <si>
    <t>38- Activitats de recollida, tractament i eliminació de residus; activitats de valorització</t>
  </si>
  <si>
    <t>39- Activitats de descontaminació i altres serveis de gestió de residus</t>
  </si>
  <si>
    <t>50- Transport marítim i per vies de navegació interiors</t>
  </si>
  <si>
    <t>53- Activitats postals i de correus</t>
  </si>
  <si>
    <t>55- Serveis d'allotjament</t>
  </si>
  <si>
    <t>58- Edició</t>
  </si>
  <si>
    <t>59- Activitats de cinematografia, de vídeo i de programes de televisió; activitats d'enregistrament de so i edició musical</t>
  </si>
  <si>
    <t>60- Activitats d'emissió i programació de ràdio i televisió</t>
  </si>
  <si>
    <t>61- Telecomunicacions</t>
  </si>
  <si>
    <t>63- Serveis d'informació</t>
  </si>
  <si>
    <t>65- Assegurances, reassegurances i fons de pensions, excepte la Seguretat Social obligatòria</t>
  </si>
  <si>
    <t>66- Activitats auxiliars de la mediació financera i d'assegurances</t>
  </si>
  <si>
    <t>72- Recerca i desenvolupament</t>
  </si>
  <si>
    <t>75- Activitats veterinàries</t>
  </si>
  <si>
    <t>78- Activitats relacionades amb l'ocupació</t>
  </si>
  <si>
    <t>91- Activitats de biblioteques, arxius, museus i altres activitats culturals</t>
  </si>
  <si>
    <t>92- Activitats relacionades amb els jocs d'atzar i les apostes</t>
  </si>
  <si>
    <t>94- Activitats associatives</t>
  </si>
  <si>
    <t>98- Activitats de les llars que produeixen béns i serveis per a ús propi</t>
  </si>
  <si>
    <t>99- Organismes extraterritorials</t>
  </si>
  <si>
    <t>empreses</t>
  </si>
  <si>
    <t>variació</t>
  </si>
  <si>
    <t>var absoluta</t>
  </si>
  <si>
    <t>var relativa</t>
  </si>
  <si>
    <t>quan ordenis, millor copiïs les cel·les calculades abans</t>
  </si>
  <si>
    <t>Fins a 50 treballadors</t>
  </si>
  <si>
    <t>De 51 a 250 treballadors</t>
  </si>
  <si>
    <t>251 i més treballadors</t>
  </si>
  <si>
    <t>-</t>
  </si>
  <si>
    <t>Palma de Cervelló, la</t>
  </si>
  <si>
    <t>Papiol, el</t>
  </si>
  <si>
    <t>Prat de Llobregat, el</t>
  </si>
  <si>
    <t>GRGSS3</t>
  </si>
  <si>
    <t>Llocs de treball del RGSS per grandària del compte de cotització</t>
  </si>
  <si>
    <t>TRGSS4</t>
  </si>
  <si>
    <t>Variació interanual llocs de treball assalariat per grandària del compte de cotització. Baix Llobregat.</t>
  </si>
  <si>
    <t>Dades municipals. Llocs de treball assalariat per grandària del compte de cotització.</t>
  </si>
  <si>
    <t>Total llocs de treball</t>
  </si>
  <si>
    <t xml:space="preserve">Variació interanual de l'estructura productiva. Baix Llobregat i àmbits territorials de referència
</t>
  </si>
  <si>
    <t>EMPRESES, LLOCS DE TREBALL, RGSS I RETA</t>
  </si>
  <si>
    <t>Variació 2019</t>
  </si>
  <si>
    <t>Llocs de treball (RETA)</t>
  </si>
  <si>
    <t>..</t>
  </si>
  <si>
    <t>2021-2022</t>
  </si>
  <si>
    <t>2020-2022</t>
  </si>
  <si>
    <t>2019-2022</t>
  </si>
  <si>
    <t>2008-2022</t>
  </si>
  <si>
    <t>Les dades de 2022 i 2021 provenen d'Idescat, a partir dels fitxers d'afiliacions i comptes de cotització de la Tresoreria General de la Seguretat Social. Dades provisionals.</t>
  </si>
  <si>
    <t>Zona Delta: Begues, Castelldefels, El Prat de Llobregat, Gavà, Sant Boi de Llobregat, Sant Climent de Llobregat i Viladecans.</t>
  </si>
  <si>
    <t>Zona Nord: Abrera, Castellví   de Rosanes, Collbató, Esparreguera, Martorell, Olesa de Montserrat, Sant Andreu de la Barca i Sant Esteve Sesrovires.</t>
  </si>
  <si>
    <t>Zona</t>
  </si>
  <si>
    <t>Centre</t>
  </si>
  <si>
    <t>Delta</t>
  </si>
  <si>
    <t>Nord</t>
  </si>
  <si>
    <t>Vall Baixa</t>
  </si>
  <si>
    <t>Zona Centre: Cornellà de Llobregat, Esplugues de Llobregat, Sant Joan Despí, Sant Feliu de Llobregat i Sant Just Desvern.</t>
  </si>
  <si>
    <t xml:space="preserve">Zona Vall Baixa: Cervelló, Corbera de Llobregat, El Papiol, La Palma de Cervelló, Molins de Rei, Pallejà, Sant Vicenç  dels Horts, Santa Coloma de Cervelló, Torrelles de Llobregat i Vallirana. </t>
  </si>
  <si>
    <t>ANÀLISI SEGONS 7 SECTORS PRODUCTIUS</t>
  </si>
  <si>
    <t>*Als registres amb secret estadístic (menys de 5 individus) se'ls hi ha assignat un 5.</t>
  </si>
  <si>
    <t>SERVEIS RELACIONATS AMB L’EMPRESA</t>
  </si>
  <si>
    <t>SERVEIS AL CONSUMIDOR</t>
  </si>
  <si>
    <t>SERVEIS A LA CIUTADANIA</t>
  </si>
  <si>
    <t>INDÚSTRIA</t>
  </si>
  <si>
    <t>COMERÇ</t>
  </si>
  <si>
    <t>CONSTRUCCIÓ</t>
  </si>
  <si>
    <t>AGRICULTURA</t>
  </si>
  <si>
    <t>AMB</t>
  </si>
  <si>
    <t>SUMA LLOCS TREBALL (RETA+RGSS)</t>
  </si>
  <si>
    <t>T7S1</t>
  </si>
  <si>
    <t>Llocs de treball segons àmbit territorial</t>
  </si>
  <si>
    <t>G7S1</t>
  </si>
  <si>
    <t>Variació intertrimestral llocs de treball. Baix Llobregat.</t>
  </si>
  <si>
    <t>Municipi</t>
  </si>
  <si>
    <t>Agricultura</t>
  </si>
  <si>
    <t>Construcció</t>
  </si>
  <si>
    <t>Comerç</t>
  </si>
  <si>
    <t>Indústria</t>
  </si>
  <si>
    <t>Serveis a la ciutadania</t>
  </si>
  <si>
    <t>Serveis al consumidor</t>
  </si>
  <si>
    <t>Serveis relacionats amb l'empresa</t>
  </si>
  <si>
    <t>T7S2</t>
  </si>
  <si>
    <t>Llocs de treball segons municipi.</t>
  </si>
  <si>
    <t>Activitats basades en el coneixement</t>
  </si>
  <si>
    <t>Activitats de tecnologia alta i mitjana-alta</t>
  </si>
  <si>
    <t>SERVEIS</t>
  </si>
  <si>
    <t xml:space="preserve"> ÚS DE TECNOLOGIA i CONEIXEMENT</t>
  </si>
  <si>
    <t>TTC1</t>
  </si>
  <si>
    <t>Llocs de treball segons ús de tecnologia i coneixement. Dades municipals.</t>
  </si>
  <si>
    <t>Absolut</t>
  </si>
  <si>
    <t>T7S3</t>
  </si>
  <si>
    <t>G7S2</t>
  </si>
  <si>
    <t>Llocs de treball segons sexe.</t>
  </si>
  <si>
    <t>Diferencial segons sexe de les activitats econòmiques.</t>
  </si>
  <si>
    <t>Total_Dones</t>
  </si>
  <si>
    <t>Serveis relacionats amb empresa</t>
  </si>
  <si>
    <t>Codi_INE</t>
  </si>
  <si>
    <t>PES MUNICIPAL DELS LLOCS DE TREBALL OCUPATS PER DONES EL 2T 2022 (JUNY)</t>
  </si>
  <si>
    <t>Fet!</t>
  </si>
  <si>
    <t>º</t>
  </si>
  <si>
    <t>2022 2T</t>
  </si>
  <si>
    <t>2021 2T</t>
  </si>
  <si>
    <t>2020 2T</t>
  </si>
  <si>
    <t>Àmbit Territorial Metropolità (ATM)</t>
  </si>
  <si>
    <t>Àrea Metropolitana de Barcelona (AMB)</t>
  </si>
  <si>
    <t>Vallès Oriental</t>
  </si>
  <si>
    <t>Vallès Occidental</t>
  </si>
  <si>
    <t>Maresme</t>
  </si>
  <si>
    <t>Barcelonès</t>
  </si>
  <si>
    <t>Variació trimestral</t>
  </si>
  <si>
    <t>% / Total Catalunya</t>
  </si>
  <si>
    <t>% / Total ATM</t>
  </si>
  <si>
    <t>POBLACIÓ ASSALARIADA</t>
  </si>
  <si>
    <t>CENTRES DE COTITZACIÓ</t>
  </si>
  <si>
    <t>Trimestre anterior</t>
  </si>
  <si>
    <t>Ocultar</t>
  </si>
  <si>
    <t>Posicionament comarcal en el context de l'àmbit territorial metropolità i Catalunya. Estructura productiva.</t>
  </si>
  <si>
    <t>TG</t>
  </si>
  <si>
    <t>GG</t>
  </si>
  <si>
    <t>Variació interanual del conjunt de components de l'estructura productiva. Evolució recent de l'estructura productiva del Baix Llobregat.</t>
  </si>
  <si>
    <t>POBLACIÓ DEL RÈGIM AUTÒNOM</t>
  </si>
  <si>
    <t>ATM</t>
  </si>
  <si>
    <t>Font: OCBL, a partir de les dades d'Estadística de l'ocupació assalariada i autònoma segons afiliacions a la Seguretat Social d'IDESCAT.</t>
  </si>
  <si>
    <t>var trimestral (%)</t>
  </si>
  <si>
    <t>Total llocs treball</t>
  </si>
  <si>
    <t xml:space="preserve">Treballadors per activitats econòmiques </t>
  </si>
  <si>
    <t>Distribució dels llocs de treball segons sectors productius</t>
  </si>
  <si>
    <t>Font: OCBL, a partir dels registres mensuals de treballadors en alta darrer dia del mes de  l'INSS</t>
  </si>
  <si>
    <t>Distribució dels llocs de treball segons sectors productius. Baix Llobregat.</t>
  </si>
  <si>
    <t>Serveis relacionats a l'empresa</t>
  </si>
  <si>
    <t>Font: OCBL, a partir dels registres mensuals de treballadors en alta darrer dia del mes de l'INSS.</t>
  </si>
  <si>
    <t>Llocs de treball segons sexe i sectors productius.</t>
  </si>
  <si>
    <t>Llocs de treball segons ús de tecnologia i coneixement. Baix Llobregat i àmbits territorials.</t>
  </si>
  <si>
    <t>TTC2</t>
  </si>
  <si>
    <t>% dones segons sectors productius i àmbits territorials.</t>
  </si>
  <si>
    <t>Llocs de treball ocupats per dones</t>
  </si>
  <si>
    <t>% total llocs de treball</t>
  </si>
  <si>
    <t>TRGSS5</t>
  </si>
  <si>
    <t>Dades municipals. Llocs de treball assalariat ocupats per dones.</t>
  </si>
  <si>
    <t>TRGSS6</t>
  </si>
  <si>
    <t>Dades municipals. Relació entre població ocupada i llocs de treball.</t>
  </si>
  <si>
    <t>P. Règim General resident al municipi</t>
  </si>
  <si>
    <t>P. Règim General treballant al municipi</t>
  </si>
  <si>
    <t>Diferència residents-treballant (abs)</t>
  </si>
  <si>
    <t>Diferència residents-treballant (%)</t>
  </si>
  <si>
    <t>%  llocs de treball d'activitats d'indústria de tecnologia alta i mitjana alta i de serveis basades en el coneixement.</t>
  </si>
  <si>
    <t>variació anual relativa (en %)</t>
  </si>
  <si>
    <t>Dones</t>
  </si>
  <si>
    <t>Homes</t>
  </si>
  <si>
    <t>Diferencial (D-H/D)%</t>
  </si>
  <si>
    <t>CATALUNYA</t>
  </si>
  <si>
    <t>2023 1T</t>
  </si>
  <si>
    <t>2022 1T</t>
  </si>
  <si>
    <t>2021 1T</t>
  </si>
  <si>
    <t>2008 1T</t>
  </si>
  <si>
    <t>2021-2023</t>
  </si>
  <si>
    <t>2022-2023</t>
  </si>
  <si>
    <t>2008-2023</t>
  </si>
  <si>
    <t>2019-2023</t>
  </si>
  <si>
    <t>2020-2023</t>
  </si>
  <si>
    <t>47 Comerç al detall, excepte el comerç de vehicles de motor i motocicletes</t>
  </si>
  <si>
    <t>56 Serveis de menjar i begudes</t>
  </si>
  <si>
    <t>46 Comerç a l'engròs i intermediaris del comerç, excepte vehicles de motor i motocicletes</t>
  </si>
  <si>
    <t>43 Activitats especialitzades de la construcció</t>
  </si>
  <si>
    <t>49 Transport terrestre; transport per canonades</t>
  </si>
  <si>
    <t>41 Construcció d'immobles</t>
  </si>
  <si>
    <t>96 Altres activitats de serveis personals</t>
  </si>
  <si>
    <t>68 Activitats immobiliàries</t>
  </si>
  <si>
    <t>45 Venda i reparació de vehicles de motor i motocicletes</t>
  </si>
  <si>
    <t>85 Educació</t>
  </si>
  <si>
    <t>84 Administració pública, Defensa i Seguretat Social obligatòria</t>
  </si>
  <si>
    <t>52 Emmagatzematge i activitats afins al transport</t>
  </si>
  <si>
    <t>81 Serveis a edificis i activitats de jardineria</t>
  </si>
  <si>
    <t>86 Activitats sanitàries</t>
  </si>
  <si>
    <t>71 Serveis tècnics d'arquitectura i enginyeria; assajos i anàlisis tècnics</t>
  </si>
  <si>
    <t>64 Mediació financera, excepte assegurances i fons de pensions</t>
  </si>
  <si>
    <t>25 Fabricació de productes metàl·lics, excepte maquinària i equips</t>
  </si>
  <si>
    <t>70 Activitats de les seus centrals; activitats de consultoria de gestió empresarial</t>
  </si>
  <si>
    <t>95 Reparació d'ordinadors, d'efectes personals i efectes domèstics</t>
  </si>
  <si>
    <t>01 Agricultura, ramaderia, caça i activitats dels serveis que s'hi relacionen</t>
  </si>
  <si>
    <t>18 Arts gràfiques i reproducció de suports enregistrats</t>
  </si>
  <si>
    <t>62 Serveis de tecnologies de la informació</t>
  </si>
  <si>
    <t>08001</t>
  </si>
  <si>
    <t>08020</t>
  </si>
  <si>
    <t>08056</t>
  </si>
  <si>
    <t>08066</t>
  </si>
  <si>
    <t>08068</t>
  </si>
  <si>
    <t>08069</t>
  </si>
  <si>
    <t>08072</t>
  </si>
  <si>
    <t>08073</t>
  </si>
  <si>
    <t>08158</t>
  </si>
  <si>
    <t>08169</t>
  </si>
  <si>
    <t>08076</t>
  </si>
  <si>
    <t>08077</t>
  </si>
  <si>
    <t>08089</t>
  </si>
  <si>
    <t>08905</t>
  </si>
  <si>
    <t>08114</t>
  </si>
  <si>
    <t>08123</t>
  </si>
  <si>
    <t>08147</t>
  </si>
  <si>
    <t>08157</t>
  </si>
  <si>
    <t>08196</t>
  </si>
  <si>
    <t>08200</t>
  </si>
  <si>
    <t>08204</t>
  </si>
  <si>
    <t>08208</t>
  </si>
  <si>
    <t>08211</t>
  </si>
  <si>
    <t>08217</t>
  </si>
  <si>
    <t>08221</t>
  </si>
  <si>
    <t>08263</t>
  </si>
  <si>
    <t>08244</t>
  </si>
  <si>
    <t>08289</t>
  </si>
  <si>
    <t>08295</t>
  </si>
  <si>
    <t>08301</t>
  </si>
  <si>
    <t>Font: OCBL a partir de dades d'IDESCAT, afiliats segons residència padronal i afiliacions segons compte de cotització. Les dades corresponen al quart trimestre.</t>
  </si>
  <si>
    <t>10 Indústries de productes alimentaris</t>
  </si>
  <si>
    <t>93 Activitats esportives, recreatives i d'entreteniment</t>
  </si>
  <si>
    <t>28 Fabricació de maquinària i equips ncaa</t>
  </si>
  <si>
    <t>Palma de Cervelló, la (segregat de Cervelló (DOGC 2690 28/7/1998))</t>
  </si>
  <si>
    <t>4t 2024</t>
  </si>
  <si>
    <t>1r trimestre 2025</t>
  </si>
  <si>
    <t>variació 2025-2024</t>
  </si>
  <si>
    <t>variació 2025-2019</t>
  </si>
  <si>
    <t>variació 2025-2008</t>
  </si>
  <si>
    <t>2024-2025</t>
  </si>
  <si>
    <t>2019-2025</t>
  </si>
  <si>
    <t>2008-2025</t>
  </si>
  <si>
    <t>82 Activitats administratives d'oficina i altres activitats auxiliars a les empreses</t>
  </si>
  <si>
    <t>33 Reparació i instal·lació de maquinària i equips</t>
  </si>
  <si>
    <t>16 Indústria de la fusta i del suro, excepte mobles; cistelleria i esparteria</t>
  </si>
  <si>
    <t>42 Construcció d'obres d'enginyeria civil</t>
  </si>
  <si>
    <t>73 Publicitat i estudis de mercat</t>
  </si>
  <si>
    <t>53 Activitats postals i de correus</t>
  </si>
  <si>
    <t>59 Activitats de cinematografia, de vídeo i de programes de televisió; activitats d'enregistrament de so i edició musical</t>
  </si>
  <si>
    <t>4T 2024</t>
  </si>
  <si>
    <t>1T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</si>
</sst>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0"/>
    <numFmt numFmtId="166" formatCode="0.0"/>
  </numFmts>
  <fonts count="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63636"/>
      <name val="Calibri"/>
      <family val="2"/>
      <scheme val="minor"/>
    </font>
    <font>
      <sz val="10"/>
      <name val="Arial Narrow"/>
      <family val="2"/>
    </font>
    <font>
      <sz val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363636"/>
      <name val="Calibri Light"/>
      <family val="2"/>
      <scheme val="major"/>
    </font>
    <font>
      <sz val="10"/>
      <color rgb="FF363636"/>
      <name val="Calibri Light"/>
      <family val="2"/>
      <scheme val="major"/>
    </font>
    <font>
      <sz val="10"/>
      <color theme="1" tint="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0"/>
      <name val="Calibri Light"/>
      <family val="2"/>
      <scheme val="major"/>
    </font>
    <font>
      <b/>
      <sz val="12"/>
      <name val="Calibri"/>
      <family val="2"/>
      <scheme val="minor"/>
    </font>
    <font>
      <sz val="9"/>
      <color theme="1" tint="0.499984740745262"/>
      <name val="Calibri Light"/>
      <family val="2"/>
      <scheme val="maj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595959"/>
      <name val="Calibri"/>
      <family val="2"/>
      <scheme val="minor"/>
    </font>
    <font>
      <sz val="11"/>
      <color theme="1" tint="0.499984740745262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9"/>
      <color rgb="FF000000"/>
      <name val="Open Sans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Calibri Light"/>
      <family val="2"/>
      <scheme val="major"/>
    </font>
    <font>
      <b/>
      <sz val="9"/>
      <name val="Arial"/>
      <family val="2"/>
    </font>
    <font>
      <i/>
      <sz val="9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CDCDC"/>
      </left>
      <right/>
      <top/>
      <bottom style="thin">
        <color auto="1"/>
      </bottom>
      <diagonal/>
    </border>
    <border>
      <left style="thin">
        <color rgb="FFDCDCDC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DCDCDC"/>
      </right>
      <top style="thin">
        <color rgb="FFDCDCD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DCDCDC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64"/>
      </right>
      <top style="hair">
        <color indexed="22"/>
      </top>
      <bottom style="medium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dotted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26" fillId="0" borderId="0"/>
    <xf numFmtId="0" fontId="29" fillId="0" borderId="0"/>
  </cellStyleXfs>
  <cellXfs count="318">
    <xf numFmtId="0" fontId="0" fillId="0" borderId="0" xfId="0"/>
    <xf numFmtId="0" fontId="0" fillId="2" borderId="0" xfId="0" applyFill="1"/>
    <xf numFmtId="0" fontId="8" fillId="2" borderId="0" xfId="1" applyFill="1"/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20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9" fontId="0" fillId="0" borderId="0" xfId="2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18" fillId="0" borderId="0" xfId="0" applyNumberFormat="1" applyFont="1"/>
    <xf numFmtId="0" fontId="18" fillId="0" borderId="0" xfId="0" applyFont="1"/>
    <xf numFmtId="164" fontId="0" fillId="0" borderId="0" xfId="2" applyNumberFormat="1" applyFont="1"/>
    <xf numFmtId="0" fontId="1" fillId="2" borderId="0" xfId="0" applyFont="1" applyFill="1"/>
    <xf numFmtId="0" fontId="6" fillId="2" borderId="0" xfId="0" applyFont="1" applyFill="1"/>
    <xf numFmtId="0" fontId="1" fillId="2" borderId="3" xfId="0" applyFont="1" applyFill="1" applyBorder="1"/>
    <xf numFmtId="0" fontId="0" fillId="2" borderId="3" xfId="0" applyFill="1" applyBorder="1"/>
    <xf numFmtId="0" fontId="11" fillId="2" borderId="5" xfId="0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8" fillId="2" borderId="0" xfId="0" applyFont="1" applyFill="1"/>
    <xf numFmtId="3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23" fillId="2" borderId="0" xfId="0" applyFont="1" applyFill="1" applyAlignment="1">
      <alignment horizontal="right" vertical="top" wrapText="1"/>
    </xf>
    <xf numFmtId="0" fontId="0" fillId="2" borderId="5" xfId="0" applyFill="1" applyBorder="1"/>
    <xf numFmtId="0" fontId="23" fillId="2" borderId="5" xfId="0" applyFont="1" applyFill="1" applyBorder="1" applyAlignment="1">
      <alignment horizontal="right" vertical="top" wrapText="1"/>
    </xf>
    <xf numFmtId="0" fontId="24" fillId="2" borderId="8" xfId="0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21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/>
    </xf>
    <xf numFmtId="164" fontId="15" fillId="2" borderId="9" xfId="0" applyNumberFormat="1" applyFont="1" applyFill="1" applyBorder="1"/>
    <xf numFmtId="0" fontId="16" fillId="2" borderId="9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22" fillId="2" borderId="0" xfId="0" applyFont="1" applyFill="1"/>
    <xf numFmtId="0" fontId="16" fillId="4" borderId="16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left" vertical="center"/>
    </xf>
    <xf numFmtId="3" fontId="0" fillId="0" borderId="21" xfId="0" applyNumberFormat="1" applyBorder="1"/>
    <xf numFmtId="0" fontId="16" fillId="3" borderId="22" xfId="0" applyFont="1" applyFill="1" applyBorder="1" applyAlignment="1">
      <alignment horizontal="left" vertical="center"/>
    </xf>
    <xf numFmtId="3" fontId="1" fillId="0" borderId="7" xfId="0" applyNumberFormat="1" applyFont="1" applyBorder="1"/>
    <xf numFmtId="3" fontId="0" fillId="2" borderId="0" xfId="0" applyNumberFormat="1" applyFill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10" fillId="2" borderId="0" xfId="0" applyFont="1" applyFill="1"/>
    <xf numFmtId="3" fontId="28" fillId="2" borderId="21" xfId="4" applyNumberFormat="1" applyFont="1" applyFill="1" applyBorder="1" applyAlignment="1">
      <alignment horizontal="center"/>
    </xf>
    <xf numFmtId="9" fontId="28" fillId="2" borderId="23" xfId="2" applyFont="1" applyFill="1" applyBorder="1" applyAlignment="1">
      <alignment horizontal="center"/>
    </xf>
    <xf numFmtId="0" fontId="30" fillId="2" borderId="21" xfId="0" applyFont="1" applyFill="1" applyBorder="1" applyAlignment="1">
      <alignment horizontal="left"/>
    </xf>
    <xf numFmtId="3" fontId="28" fillId="2" borderId="24" xfId="0" applyNumberFormat="1" applyFont="1" applyFill="1" applyBorder="1" applyAlignment="1">
      <alignment horizontal="center"/>
    </xf>
    <xf numFmtId="0" fontId="30" fillId="2" borderId="24" xfId="0" applyFont="1" applyFill="1" applyBorder="1" applyAlignment="1">
      <alignment horizontal="left"/>
    </xf>
    <xf numFmtId="3" fontId="28" fillId="2" borderId="26" xfId="0" applyNumberFormat="1" applyFont="1" applyFill="1" applyBorder="1" applyAlignment="1">
      <alignment horizontal="center"/>
    </xf>
    <xf numFmtId="0" fontId="30" fillId="2" borderId="26" xfId="0" applyFont="1" applyFill="1" applyBorder="1" applyAlignment="1">
      <alignment horizontal="left"/>
    </xf>
    <xf numFmtId="3" fontId="28" fillId="2" borderId="28" xfId="0" applyNumberFormat="1" applyFont="1" applyFill="1" applyBorder="1" applyAlignment="1">
      <alignment horizontal="center"/>
    </xf>
    <xf numFmtId="0" fontId="28" fillId="2" borderId="28" xfId="0" applyFont="1" applyFill="1" applyBorder="1" applyAlignment="1">
      <alignment horizontal="left"/>
    </xf>
    <xf numFmtId="0" fontId="31" fillId="2" borderId="5" xfId="0" applyFont="1" applyFill="1" applyBorder="1" applyAlignment="1">
      <alignment horizontal="center" wrapText="1"/>
    </xf>
    <xf numFmtId="0" fontId="31" fillId="2" borderId="30" xfId="0" applyFont="1" applyFill="1" applyBorder="1" applyAlignment="1">
      <alignment horizontal="center" wrapText="1"/>
    </xf>
    <xf numFmtId="0" fontId="31" fillId="2" borderId="5" xfId="0" applyFont="1" applyFill="1" applyBorder="1"/>
    <xf numFmtId="0" fontId="30" fillId="2" borderId="0" xfId="0" applyFont="1" applyFill="1"/>
    <xf numFmtId="0" fontId="27" fillId="2" borderId="0" xfId="0" applyFont="1" applyFill="1" applyAlignment="1">
      <alignment horizontal="left"/>
    </xf>
    <xf numFmtId="0" fontId="32" fillId="2" borderId="0" xfId="0" applyFont="1" applyFill="1"/>
    <xf numFmtId="0" fontId="16" fillId="2" borderId="16" xfId="0" applyFont="1" applyFill="1" applyBorder="1" applyAlignment="1">
      <alignment horizontal="left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vertical="center"/>
    </xf>
    <xf numFmtId="3" fontId="33" fillId="2" borderId="34" xfId="0" applyNumberFormat="1" applyFont="1" applyFill="1" applyBorder="1" applyAlignment="1">
      <alignment horizontal="center" vertical="center"/>
    </xf>
    <xf numFmtId="3" fontId="33" fillId="2" borderId="0" xfId="0" applyNumberFormat="1" applyFont="1" applyFill="1" applyAlignment="1">
      <alignment horizontal="center" vertical="center"/>
    </xf>
    <xf numFmtId="164" fontId="33" fillId="2" borderId="0" xfId="2" applyNumberFormat="1" applyFont="1" applyFill="1" applyAlignment="1">
      <alignment horizontal="center" vertical="center"/>
    </xf>
    <xf numFmtId="164" fontId="33" fillId="2" borderId="0" xfId="2" applyNumberFormat="1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vertical="center"/>
    </xf>
    <xf numFmtId="3" fontId="33" fillId="2" borderId="36" xfId="0" applyNumberFormat="1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vertical="center"/>
    </xf>
    <xf numFmtId="3" fontId="33" fillId="2" borderId="39" xfId="0" applyNumberFormat="1" applyFont="1" applyFill="1" applyBorder="1" applyAlignment="1">
      <alignment horizontal="center" vertical="center"/>
    </xf>
    <xf numFmtId="3" fontId="21" fillId="2" borderId="21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34" fillId="2" borderId="32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33" fillId="2" borderId="0" xfId="0" applyFont="1" applyFill="1"/>
    <xf numFmtId="3" fontId="33" fillId="2" borderId="0" xfId="0" applyNumberFormat="1" applyFont="1" applyFill="1"/>
    <xf numFmtId="0" fontId="33" fillId="2" borderId="33" xfId="0" applyFont="1" applyFill="1" applyBorder="1"/>
    <xf numFmtId="0" fontId="33" fillId="2" borderId="37" xfId="0" applyFont="1" applyFill="1" applyBorder="1"/>
    <xf numFmtId="0" fontId="35" fillId="2" borderId="21" xfId="0" applyFont="1" applyFill="1" applyBorder="1" applyAlignment="1">
      <alignment horizontal="left" vertical="center"/>
    </xf>
    <xf numFmtId="3" fontId="33" fillId="2" borderId="21" xfId="0" applyNumberFormat="1" applyFont="1" applyFill="1" applyBorder="1"/>
    <xf numFmtId="0" fontId="35" fillId="2" borderId="40" xfId="0" applyFont="1" applyFill="1" applyBorder="1" applyAlignment="1">
      <alignment horizontal="left" vertical="center"/>
    </xf>
    <xf numFmtId="0" fontId="34" fillId="2" borderId="21" xfId="0" applyFont="1" applyFill="1" applyBorder="1" applyAlignment="1">
      <alignment horizontal="left" vertical="center"/>
    </xf>
    <xf numFmtId="3" fontId="21" fillId="2" borderId="21" xfId="0" applyNumberFormat="1" applyFont="1" applyFill="1" applyBorder="1"/>
    <xf numFmtId="0" fontId="34" fillId="2" borderId="4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0" fillId="2" borderId="0" xfId="2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6" fillId="2" borderId="0" xfId="3" applyFill="1"/>
    <xf numFmtId="0" fontId="0" fillId="5" borderId="0" xfId="0" applyFill="1"/>
    <xf numFmtId="165" fontId="0" fillId="2" borderId="0" xfId="0" applyNumberFormat="1" applyFill="1"/>
    <xf numFmtId="164" fontId="0" fillId="2" borderId="5" xfId="2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2" borderId="6" xfId="0" applyFill="1" applyBorder="1"/>
    <xf numFmtId="0" fontId="37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22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3" fontId="38" fillId="2" borderId="0" xfId="0" applyNumberFormat="1" applyFont="1" applyFill="1"/>
    <xf numFmtId="0" fontId="0" fillId="2" borderId="2" xfId="0" applyFill="1" applyBorder="1" applyAlignment="1">
      <alignment horizontal="left" vertical="center"/>
    </xf>
    <xf numFmtId="0" fontId="32" fillId="2" borderId="0" xfId="0" applyFont="1" applyFill="1" applyAlignment="1">
      <alignment horizontal="left"/>
    </xf>
    <xf numFmtId="0" fontId="30" fillId="2" borderId="0" xfId="3" applyFont="1" applyFill="1"/>
    <xf numFmtId="0" fontId="39" fillId="2" borderId="0" xfId="1" applyFont="1" applyFill="1"/>
    <xf numFmtId="0" fontId="40" fillId="2" borderId="0" xfId="0" applyFont="1" applyFill="1"/>
    <xf numFmtId="0" fontId="3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1" fillId="2" borderId="0" xfId="0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44" fillId="2" borderId="0" xfId="3" applyFont="1" applyFill="1"/>
    <xf numFmtId="0" fontId="43" fillId="2" borderId="0" xfId="3" applyFont="1" applyFill="1"/>
    <xf numFmtId="0" fontId="43" fillId="2" borderId="0" xfId="0" applyFont="1" applyFill="1" applyAlignment="1">
      <alignment horizontal="left"/>
    </xf>
    <xf numFmtId="0" fontId="45" fillId="2" borderId="0" xfId="0" applyFont="1" applyFill="1"/>
    <xf numFmtId="0" fontId="46" fillId="2" borderId="4" xfId="0" applyFont="1" applyFill="1" applyBorder="1" applyAlignment="1">
      <alignment horizontal="center"/>
    </xf>
    <xf numFmtId="0" fontId="47" fillId="2" borderId="4" xfId="0" applyFont="1" applyFill="1" applyBorder="1" applyAlignment="1">
      <alignment horizontal="center"/>
    </xf>
    <xf numFmtId="0" fontId="48" fillId="2" borderId="28" xfId="0" applyFont="1" applyFill="1" applyBorder="1" applyAlignment="1">
      <alignment horizontal="left"/>
    </xf>
    <xf numFmtId="164" fontId="48" fillId="2" borderId="29" xfId="2" applyNumberFormat="1" applyFont="1" applyFill="1" applyBorder="1" applyAlignment="1">
      <alignment horizontal="center"/>
    </xf>
    <xf numFmtId="0" fontId="22" fillId="2" borderId="26" xfId="0" applyFont="1" applyFill="1" applyBorder="1" applyAlignment="1">
      <alignment horizontal="left"/>
    </xf>
    <xf numFmtId="164" fontId="48" fillId="2" borderId="27" xfId="2" applyNumberFormat="1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164" fontId="48" fillId="2" borderId="25" xfId="2" applyNumberFormat="1" applyFont="1" applyFill="1" applyBorder="1" applyAlignment="1">
      <alignment horizontal="center"/>
    </xf>
    <xf numFmtId="0" fontId="22" fillId="2" borderId="21" xfId="0" applyFont="1" applyFill="1" applyBorder="1" applyAlignment="1">
      <alignment horizontal="left"/>
    </xf>
    <xf numFmtId="164" fontId="48" fillId="2" borderId="23" xfId="2" applyNumberFormat="1" applyFont="1" applyFill="1" applyBorder="1" applyAlignment="1">
      <alignment horizontal="center"/>
    </xf>
    <xf numFmtId="0" fontId="22" fillId="2" borderId="5" xfId="3" applyFont="1" applyFill="1" applyBorder="1"/>
    <xf numFmtId="0" fontId="47" fillId="2" borderId="8" xfId="3" applyFont="1" applyFill="1" applyBorder="1" applyAlignment="1">
      <alignment horizontal="center"/>
    </xf>
    <xf numFmtId="0" fontId="48" fillId="2" borderId="34" xfId="0" applyFont="1" applyFill="1" applyBorder="1" applyAlignment="1">
      <alignment horizontal="left"/>
    </xf>
    <xf numFmtId="164" fontId="48" fillId="2" borderId="45" xfId="2" applyNumberFormat="1" applyFont="1" applyFill="1" applyBorder="1" applyAlignment="1">
      <alignment horizontal="center"/>
    </xf>
    <xf numFmtId="3" fontId="22" fillId="2" borderId="48" xfId="3" applyNumberFormat="1" applyFont="1" applyFill="1" applyBorder="1"/>
    <xf numFmtId="0" fontId="22" fillId="2" borderId="36" xfId="0" applyFont="1" applyFill="1" applyBorder="1" applyAlignment="1">
      <alignment horizontal="left"/>
    </xf>
    <xf numFmtId="164" fontId="48" fillId="2" borderId="44" xfId="2" applyNumberFormat="1" applyFont="1" applyFill="1" applyBorder="1" applyAlignment="1">
      <alignment horizontal="center"/>
    </xf>
    <xf numFmtId="3" fontId="22" fillId="2" borderId="47" xfId="3" applyNumberFormat="1" applyFont="1" applyFill="1" applyBorder="1"/>
    <xf numFmtId="0" fontId="22" fillId="2" borderId="39" xfId="0" applyFont="1" applyFill="1" applyBorder="1" applyAlignment="1">
      <alignment horizontal="left"/>
    </xf>
    <xf numFmtId="164" fontId="48" fillId="2" borderId="43" xfId="2" applyNumberFormat="1" applyFont="1" applyFill="1" applyBorder="1" applyAlignment="1">
      <alignment horizontal="center"/>
    </xf>
    <xf numFmtId="3" fontId="22" fillId="2" borderId="46" xfId="3" applyNumberFormat="1" applyFont="1" applyFill="1" applyBorder="1"/>
    <xf numFmtId="0" fontId="47" fillId="2" borderId="8" xfId="3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vertical="center"/>
    </xf>
    <xf numFmtId="164" fontId="0" fillId="2" borderId="42" xfId="2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164" fontId="1" fillId="2" borderId="0" xfId="2" applyNumberFormat="1" applyFont="1" applyFill="1" applyAlignment="1">
      <alignment horizontal="center"/>
    </xf>
    <xf numFmtId="3" fontId="18" fillId="2" borderId="0" xfId="0" applyNumberFormat="1" applyFont="1" applyFill="1"/>
    <xf numFmtId="164" fontId="0" fillId="2" borderId="0" xfId="0" applyNumberFormat="1" applyFill="1"/>
    <xf numFmtId="164" fontId="14" fillId="2" borderId="9" xfId="2" applyNumberFormat="1" applyFont="1" applyFill="1" applyBorder="1" applyAlignment="1">
      <alignment horizontal="center" vertical="center"/>
    </xf>
    <xf numFmtId="164" fontId="50" fillId="2" borderId="9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3" fontId="16" fillId="2" borderId="8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47" fillId="2" borderId="32" xfId="3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vertical="center"/>
    </xf>
    <xf numFmtId="0" fontId="49" fillId="2" borderId="0" xfId="0" applyFont="1" applyFill="1" applyAlignment="1">
      <alignment vertical="center"/>
    </xf>
    <xf numFmtId="0" fontId="49" fillId="2" borderId="5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164" fontId="0" fillId="2" borderId="51" xfId="2" applyNumberFormat="1" applyFont="1" applyFill="1" applyBorder="1" applyAlignment="1">
      <alignment horizontal="center" vertical="center"/>
    </xf>
    <xf numFmtId="3" fontId="50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left" vertical="center"/>
    </xf>
    <xf numFmtId="164" fontId="21" fillId="2" borderId="41" xfId="2" applyNumberFormat="1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164" fontId="12" fillId="2" borderId="8" xfId="2" applyNumberFormat="1" applyFont="1" applyFill="1" applyBorder="1" applyAlignment="1">
      <alignment horizontal="center" vertical="center"/>
    </xf>
    <xf numFmtId="0" fontId="53" fillId="0" borderId="0" xfId="0" applyFont="1"/>
    <xf numFmtId="0" fontId="38" fillId="2" borderId="0" xfId="0" applyFont="1" applyFill="1"/>
    <xf numFmtId="0" fontId="38" fillId="0" borderId="0" xfId="0" applyFont="1"/>
    <xf numFmtId="0" fontId="12" fillId="2" borderId="9" xfId="0" applyFont="1" applyFill="1" applyBorder="1" applyAlignment="1">
      <alignment horizontal="right"/>
    </xf>
    <xf numFmtId="0" fontId="53" fillId="2" borderId="0" xfId="0" applyFont="1" applyFill="1"/>
    <xf numFmtId="3" fontId="33" fillId="2" borderId="53" xfId="0" applyNumberFormat="1" applyFont="1" applyFill="1" applyBorder="1" applyAlignment="1">
      <alignment horizontal="center" vertical="center"/>
    </xf>
    <xf numFmtId="3" fontId="33" fillId="2" borderId="54" xfId="0" applyNumberFormat="1" applyFont="1" applyFill="1" applyBorder="1" applyAlignment="1">
      <alignment horizontal="center" vertical="center"/>
    </xf>
    <xf numFmtId="3" fontId="33" fillId="2" borderId="55" xfId="0" applyNumberFormat="1" applyFont="1" applyFill="1" applyBorder="1" applyAlignment="1">
      <alignment horizontal="center" vertical="center"/>
    </xf>
    <xf numFmtId="164" fontId="33" fillId="2" borderId="53" xfId="2" applyNumberFormat="1" applyFont="1" applyFill="1" applyBorder="1" applyAlignment="1">
      <alignment horizontal="center" vertical="center"/>
    </xf>
    <xf numFmtId="164" fontId="33" fillId="2" borderId="34" xfId="2" applyNumberFormat="1" applyFont="1" applyFill="1" applyBorder="1" applyAlignment="1">
      <alignment horizontal="center" vertical="center"/>
    </xf>
    <xf numFmtId="164" fontId="33" fillId="2" borderId="54" xfId="2" applyNumberFormat="1" applyFont="1" applyFill="1" applyBorder="1" applyAlignment="1">
      <alignment horizontal="center" vertical="center"/>
    </xf>
    <xf numFmtId="164" fontId="33" fillId="2" borderId="36" xfId="2" applyNumberFormat="1" applyFont="1" applyFill="1" applyBorder="1" applyAlignment="1">
      <alignment horizontal="center" vertical="center"/>
    </xf>
    <xf numFmtId="164" fontId="33" fillId="2" borderId="55" xfId="2" applyNumberFormat="1" applyFont="1" applyFill="1" applyBorder="1" applyAlignment="1">
      <alignment horizontal="center" vertical="center"/>
    </xf>
    <xf numFmtId="164" fontId="33" fillId="2" borderId="39" xfId="2" applyNumberFormat="1" applyFont="1" applyFill="1" applyBorder="1" applyAlignment="1">
      <alignment horizontal="center" vertical="center"/>
    </xf>
    <xf numFmtId="3" fontId="54" fillId="0" borderId="0" xfId="0" applyNumberFormat="1" applyFont="1"/>
    <xf numFmtId="0" fontId="52" fillId="2" borderId="0" xfId="0" applyFont="1" applyFill="1" applyAlignment="1">
      <alignment horizontal="left"/>
    </xf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0" fillId="2" borderId="5" xfId="2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164" fontId="0" fillId="2" borderId="34" xfId="2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164" fontId="0" fillId="2" borderId="36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7" xfId="2" applyNumberFormat="1" applyFont="1" applyFill="1" applyBorder="1" applyAlignment="1">
      <alignment horizontal="center" vertical="center"/>
    </xf>
    <xf numFmtId="164" fontId="0" fillId="2" borderId="37" xfId="2" applyNumberFormat="1" applyFont="1" applyFill="1" applyBorder="1" applyAlignment="1">
      <alignment horizontal="center" vertical="center"/>
    </xf>
    <xf numFmtId="164" fontId="0" fillId="2" borderId="38" xfId="2" applyNumberFormat="1" applyFont="1" applyFill="1" applyBorder="1" applyAlignment="1">
      <alignment horizontal="center" vertical="center"/>
    </xf>
    <xf numFmtId="3" fontId="30" fillId="2" borderId="28" xfId="0" applyNumberFormat="1" applyFont="1" applyFill="1" applyBorder="1" applyAlignment="1">
      <alignment horizontal="center"/>
    </xf>
    <xf numFmtId="164" fontId="30" fillId="2" borderId="29" xfId="2" applyNumberFormat="1" applyFont="1" applyFill="1" applyBorder="1" applyAlignment="1">
      <alignment horizontal="center"/>
    </xf>
    <xf numFmtId="3" fontId="30" fillId="2" borderId="26" xfId="0" applyNumberFormat="1" applyFont="1" applyFill="1" applyBorder="1" applyAlignment="1">
      <alignment horizontal="center"/>
    </xf>
    <xf numFmtId="164" fontId="30" fillId="2" borderId="27" xfId="2" applyNumberFormat="1" applyFont="1" applyFill="1" applyBorder="1" applyAlignment="1">
      <alignment horizontal="center"/>
    </xf>
    <xf numFmtId="3" fontId="30" fillId="2" borderId="24" xfId="0" applyNumberFormat="1" applyFont="1" applyFill="1" applyBorder="1" applyAlignment="1">
      <alignment horizontal="center"/>
    </xf>
    <xf numFmtId="164" fontId="30" fillId="2" borderId="25" xfId="2" applyNumberFormat="1" applyFont="1" applyFill="1" applyBorder="1" applyAlignment="1">
      <alignment horizontal="center"/>
    </xf>
    <xf numFmtId="3" fontId="30" fillId="2" borderId="21" xfId="4" applyNumberFormat="1" applyFont="1" applyFill="1" applyBorder="1" applyAlignment="1">
      <alignment horizontal="center"/>
    </xf>
    <xf numFmtId="9" fontId="30" fillId="2" borderId="23" xfId="2" applyFont="1" applyFill="1" applyBorder="1" applyAlignment="1">
      <alignment horizontal="center"/>
    </xf>
    <xf numFmtId="164" fontId="22" fillId="2" borderId="29" xfId="2" applyNumberFormat="1" applyFont="1" applyFill="1" applyBorder="1" applyAlignment="1">
      <alignment horizontal="center"/>
    </xf>
    <xf numFmtId="164" fontId="22" fillId="2" borderId="27" xfId="2" applyNumberFormat="1" applyFont="1" applyFill="1" applyBorder="1" applyAlignment="1">
      <alignment horizontal="center"/>
    </xf>
    <xf numFmtId="164" fontId="22" fillId="2" borderId="25" xfId="2" applyNumberFormat="1" applyFont="1" applyFill="1" applyBorder="1" applyAlignment="1">
      <alignment horizontal="center"/>
    </xf>
    <xf numFmtId="164" fontId="22" fillId="2" borderId="23" xfId="2" applyNumberFormat="1" applyFont="1" applyFill="1" applyBorder="1" applyAlignment="1">
      <alignment horizontal="center"/>
    </xf>
    <xf numFmtId="0" fontId="47" fillId="2" borderId="3" xfId="0" applyFont="1" applyFill="1" applyBorder="1"/>
    <xf numFmtId="3" fontId="22" fillId="2" borderId="0" xfId="0" applyNumberFormat="1" applyFont="1" applyFill="1"/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164" fontId="18" fillId="2" borderId="0" xfId="2" applyNumberFormat="1" applyFont="1" applyFill="1" applyBorder="1"/>
    <xf numFmtId="0" fontId="18" fillId="2" borderId="0" xfId="0" applyFont="1" applyFill="1" applyAlignment="1">
      <alignment horizontal="left" vertical="center"/>
    </xf>
    <xf numFmtId="3" fontId="56" fillId="2" borderId="0" xfId="0" applyNumberFormat="1" applyFont="1" applyFill="1"/>
    <xf numFmtId="0" fontId="22" fillId="2" borderId="2" xfId="0" applyFont="1" applyFill="1" applyBorder="1" applyAlignment="1">
      <alignment horizontal="center" wrapText="1"/>
    </xf>
    <xf numFmtId="3" fontId="10" fillId="2" borderId="12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/>
    </xf>
    <xf numFmtId="164" fontId="27" fillId="2" borderId="0" xfId="2" applyNumberFormat="1" applyFont="1" applyFill="1" applyAlignment="1">
      <alignment horizontal="left"/>
    </xf>
    <xf numFmtId="0" fontId="57" fillId="2" borderId="0" xfId="0" applyFont="1" applyFill="1" applyAlignment="1">
      <alignment horizontal="left"/>
    </xf>
    <xf numFmtId="0" fontId="8" fillId="2" borderId="0" xfId="1" applyFill="1" applyAlignment="1">
      <alignment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164" fontId="10" fillId="2" borderId="10" xfId="2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164" fontId="10" fillId="2" borderId="12" xfId="2" applyNumberFormat="1" applyFont="1" applyFill="1" applyBorder="1" applyAlignment="1">
      <alignment horizontal="center" vertical="center" wrapText="1"/>
    </xf>
    <xf numFmtId="0" fontId="10" fillId="2" borderId="5" xfId="0" applyFont="1" applyFill="1" applyBorder="1"/>
    <xf numFmtId="164" fontId="58" fillId="2" borderId="9" xfId="0" applyNumberFormat="1" applyFont="1" applyFill="1" applyBorder="1"/>
    <xf numFmtId="0" fontId="59" fillId="2" borderId="0" xfId="0" applyFont="1" applyFill="1"/>
    <xf numFmtId="0" fontId="22" fillId="2" borderId="2" xfId="0" applyFont="1" applyFill="1" applyBorder="1" applyAlignment="1">
      <alignment horizontal="center" vertical="center"/>
    </xf>
    <xf numFmtId="0" fontId="60" fillId="2" borderId="0" xfId="3" applyFont="1" applyFill="1" applyAlignment="1">
      <alignment horizontal="center"/>
    </xf>
    <xf numFmtId="164" fontId="43" fillId="2" borderId="0" xfId="2" applyNumberFormat="1" applyFont="1" applyFill="1" applyBorder="1" applyAlignment="1">
      <alignment horizontal="center"/>
    </xf>
    <xf numFmtId="0" fontId="12" fillId="2" borderId="58" xfId="0" applyFont="1" applyFill="1" applyBorder="1"/>
    <xf numFmtId="0" fontId="38" fillId="2" borderId="0" xfId="0" applyFont="1" applyFill="1" applyAlignment="1">
      <alignment horizontal="center"/>
    </xf>
    <xf numFmtId="164" fontId="38" fillId="2" borderId="0" xfId="2" applyNumberFormat="1" applyFont="1" applyFill="1" applyAlignment="1">
      <alignment horizontal="center"/>
    </xf>
    <xf numFmtId="164" fontId="38" fillId="0" borderId="0" xfId="2" applyNumberFormat="1" applyFont="1"/>
    <xf numFmtId="9" fontId="38" fillId="2" borderId="0" xfId="2" applyFont="1" applyFill="1" applyAlignment="1">
      <alignment horizontal="center"/>
    </xf>
    <xf numFmtId="0" fontId="38" fillId="2" borderId="0" xfId="0" applyFont="1" applyFill="1" applyAlignment="1">
      <alignment horizontal="center" wrapText="1"/>
    </xf>
    <xf numFmtId="3" fontId="38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58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12" fillId="2" borderId="58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2" fillId="2" borderId="0" xfId="0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49" fillId="2" borderId="4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4" xr:uid="{B643CC6D-FB8C-4670-80A3-F37FD6170C5D}"/>
    <cellStyle name="Normal 3" xfId="3" xr:uid="{9C59B7F7-75E5-4BCD-881E-CD78615AEB0B}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  <color rgb="FF94346E"/>
      <color rgb="FF38A6A5"/>
      <color rgb="FFFBE5D6"/>
      <color rgb="FF0F8554"/>
      <color rgb="FFE17C05"/>
      <color rgb="FFEDAD08"/>
      <color rgb="FF73AF48"/>
      <color rgb="FF0099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Variació interanual de l'estructura productiva.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 i àmbits territorials de referència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GG!$A$33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GG!$B$33:$E$33</c:f>
              <c:numCache>
                <c:formatCode>0.0%</c:formatCode>
                <c:ptCount val="4"/>
                <c:pt idx="0">
                  <c:v>-3.8026428367715563E-3</c:v>
                </c:pt>
                <c:pt idx="1">
                  <c:v>1.5239375857915231E-2</c:v>
                </c:pt>
                <c:pt idx="2">
                  <c:v>1.7402879916881768E-2</c:v>
                </c:pt>
                <c:pt idx="3">
                  <c:v>1.6334864726901481E-3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892-9113-2B83CB85B43A}"/>
            </c:ext>
          </c:extLst>
        </c:ser>
        <c:ser>
          <c:idx val="1"/>
          <c:order val="1"/>
          <c:tx>
            <c:strRef>
              <c:f>GG!$A$34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GG!$B$34:$E$34</c:f>
              <c:numCache>
                <c:formatCode>0.0%</c:formatCode>
                <c:ptCount val="4"/>
                <c:pt idx="0">
                  <c:v>-1.6852893784504847E-2</c:v>
                </c:pt>
                <c:pt idx="1">
                  <c:v>2.175471577874076E-2</c:v>
                </c:pt>
                <c:pt idx="2">
                  <c:v>2.3111984115642019E-2</c:v>
                </c:pt>
                <c:pt idx="3">
                  <c:v>1.2402840920994741E-2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892-9113-2B83CB85B43A}"/>
            </c:ext>
          </c:extLst>
        </c:ser>
        <c:ser>
          <c:idx val="2"/>
          <c:order val="2"/>
          <c:tx>
            <c:strRef>
              <c:f>GG!$A$35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GG!$B$35:$E$35</c:f>
              <c:numCache>
                <c:formatCode>0.0%</c:formatCode>
                <c:ptCount val="4"/>
                <c:pt idx="0">
                  <c:v>-7.7441837952954085E-4</c:v>
                </c:pt>
                <c:pt idx="1">
                  <c:v>1.7921419924802989E-2</c:v>
                </c:pt>
                <c:pt idx="2">
                  <c:v>1.9070063427016972E-2</c:v>
                </c:pt>
                <c:pt idx="3">
                  <c:v>1.0877799854200317E-2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5-4892-9113-2B83CB85B43A}"/>
            </c:ext>
          </c:extLst>
        </c:ser>
        <c:ser>
          <c:idx val="3"/>
          <c:order val="3"/>
          <c:tx>
            <c:strRef>
              <c:f>GG!$A$36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GG!$B$36:$E$36</c:f>
              <c:numCache>
                <c:formatCode>0.0%</c:formatCode>
                <c:ptCount val="4"/>
                <c:pt idx="0">
                  <c:v>-5.8037391104164395E-3</c:v>
                </c:pt>
                <c:pt idx="1">
                  <c:v>1.3524803677718326E-2</c:v>
                </c:pt>
                <c:pt idx="2">
                  <c:v>1.4721780963816093E-2</c:v>
                </c:pt>
                <c:pt idx="3">
                  <c:v>6.9414817974971562E-3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5-4892-9113-2B83CB85B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47549109704414E-2"/>
          <c:y val="0.17267697885789748"/>
          <c:w val="0.90939689807217527"/>
          <c:h val="0.572128591844487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G7S1!$A$28:$A$35</c:f>
              <c:strCache>
                <c:ptCount val="8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  <c:pt idx="7">
                  <c:v>Total llocs treball</c:v>
                </c:pt>
              </c:strCache>
            </c:strRef>
          </c:cat>
          <c:val>
            <c:numRef>
              <c:f>G7S1!$C$28:$C$35</c:f>
              <c:numCache>
                <c:formatCode>0.0%</c:formatCode>
                <c:ptCount val="8"/>
                <c:pt idx="0">
                  <c:v>0</c:v>
                </c:pt>
                <c:pt idx="1">
                  <c:v>5.8723243038454331E-3</c:v>
                </c:pt>
                <c:pt idx="2">
                  <c:v>-1.2938872569590143E-2</c:v>
                </c:pt>
                <c:pt idx="3">
                  <c:v>6.9250745407329894E-3</c:v>
                </c:pt>
                <c:pt idx="4">
                  <c:v>3.2422907488986796E-2</c:v>
                </c:pt>
                <c:pt idx="5">
                  <c:v>7.9483930422761251E-3</c:v>
                </c:pt>
                <c:pt idx="6">
                  <c:v>2.2286909851723102E-3</c:v>
                </c:pt>
                <c:pt idx="7">
                  <c:v>5.6046501949142957E-3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D-40DC-B192-6C29D166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8455600"/>
        <c:axId val="558451336"/>
      </c:barChart>
      <c:catAx>
        <c:axId val="5584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1336"/>
        <c:crosses val="autoZero"/>
        <c:auto val="1"/>
        <c:lblAlgn val="ctr"/>
        <c:lblOffset val="100"/>
        <c:noMultiLvlLbl val="0"/>
      </c:catAx>
      <c:valAx>
        <c:axId val="5584513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59150740200713"/>
          <c:y val="8.9101627433106331E-2"/>
          <c:w val="0.636668163341506"/>
          <c:h val="0.816476419647166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C-4D31-8730-BA0A43C18588}"/>
              </c:ext>
            </c:extLst>
          </c:dPt>
          <c:dPt>
            <c:idx val="1"/>
            <c:bubble3D val="0"/>
            <c:spPr>
              <a:solidFill>
                <a:srgbClr val="73AF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5C-4D31-8730-BA0A43C18588}"/>
              </c:ext>
            </c:extLst>
          </c:dPt>
          <c:dPt>
            <c:idx val="2"/>
            <c:bubble3D val="0"/>
            <c:spPr>
              <a:solidFill>
                <a:srgbClr val="EDAD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5C-4D31-8730-BA0A43C18588}"/>
              </c:ext>
            </c:extLst>
          </c:dPt>
          <c:dPt>
            <c:idx val="3"/>
            <c:bubble3D val="0"/>
            <c:spPr>
              <a:solidFill>
                <a:srgbClr val="E17C0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5C-4D31-8730-BA0A43C18588}"/>
              </c:ext>
            </c:extLst>
          </c:dPt>
          <c:dPt>
            <c:idx val="4"/>
            <c:bubble3D val="0"/>
            <c:spPr>
              <a:solidFill>
                <a:srgbClr val="38A6A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5C-4D31-8730-BA0A43C18588}"/>
              </c:ext>
            </c:extLst>
          </c:dPt>
          <c:dPt>
            <c:idx val="5"/>
            <c:bubble3D val="0"/>
            <c:spPr>
              <a:solidFill>
                <a:srgbClr val="9434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5C-4D31-8730-BA0A43C18588}"/>
              </c:ext>
            </c:extLst>
          </c:dPt>
          <c:dPt>
            <c:idx val="6"/>
            <c:bubble3D val="0"/>
            <c:spPr>
              <a:solidFill>
                <a:srgbClr val="0F855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5C-4D31-8730-BA0A43C18588}"/>
              </c:ext>
            </c:extLst>
          </c:dPt>
          <c:dLbls>
            <c:dLbl>
              <c:idx val="0"/>
              <c:layout>
                <c:manualLayout>
                  <c:x val="-4.1486585214671025E-3"/>
                  <c:y val="0.1197073234489784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C-4D31-8730-BA0A43C18588}"/>
                </c:ext>
              </c:extLst>
            </c:dLbl>
            <c:dLbl>
              <c:idx val="1"/>
              <c:layout>
                <c:manualLayout>
                  <c:x val="0"/>
                  <c:y val="2.660162743310630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C-4D31-8730-BA0A43C18588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5C-4D31-8730-BA0A43C18588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5C-4D31-8730-BA0A43C18588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5C-4D31-8730-BA0A43C18588}"/>
                </c:ext>
              </c:extLst>
            </c:dLbl>
            <c:dLbl>
              <c:idx val="5"/>
              <c:layout>
                <c:manualLayout>
                  <c:x val="6.2229877822006542E-3"/>
                  <c:y val="-7.98048822993189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C-4D31-8730-BA0A43C18588}"/>
                </c:ext>
              </c:extLst>
            </c:dLbl>
            <c:dLbl>
              <c:idx val="6"/>
              <c:layout>
                <c:manualLayout>
                  <c:x val="0"/>
                  <c:y val="2.3941464689795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5C-4D31-8730-BA0A43C185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T7S2!$M$45:$S$45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</c:strCache>
            </c:strRef>
          </c:cat>
          <c:val>
            <c:numRef>
              <c:f>T7S2!$M$50:$S$50</c:f>
              <c:numCache>
                <c:formatCode>0.0%</c:formatCode>
                <c:ptCount val="7"/>
                <c:pt idx="0">
                  <c:v>2.9572295485296224E-3</c:v>
                </c:pt>
                <c:pt idx="1">
                  <c:v>7.201056500638707E-2</c:v>
                </c:pt>
                <c:pt idx="2">
                  <c:v>0.19226313131449529</c:v>
                </c:pt>
                <c:pt idx="3">
                  <c:v>0.14834489668601245</c:v>
                </c:pt>
                <c:pt idx="4">
                  <c:v>0.15340054391418362</c:v>
                </c:pt>
                <c:pt idx="5">
                  <c:v>0.13268373307695008</c:v>
                </c:pt>
                <c:pt idx="6">
                  <c:v>0.29833990045344189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5C-4D31-8730-BA0A43C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7485492678058E-2"/>
          <c:y val="3.5383983339893427E-2"/>
          <c:w val="0.89953749038128428"/>
          <c:h val="0.779510925976301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G7S2!$J$2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94346E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G7S2!$J$3:$J$9</c:f>
              <c:numCache>
                <c:formatCode>0.0%</c:formatCode>
                <c:ptCount val="7"/>
                <c:pt idx="0">
                  <c:v>0.23835616438356164</c:v>
                </c:pt>
                <c:pt idx="1">
                  <c:v>0.12650015001500151</c:v>
                </c:pt>
                <c:pt idx="2">
                  <c:v>0.46512901911758509</c:v>
                </c:pt>
                <c:pt idx="3">
                  <c:v>0.32977115913269855</c:v>
                </c:pt>
                <c:pt idx="4">
                  <c:v>0.70670233736975496</c:v>
                </c:pt>
                <c:pt idx="5">
                  <c:v>0.55593323834724206</c:v>
                </c:pt>
                <c:pt idx="6">
                  <c:v>0.40525396265015523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5B6-AE7B-AA80C2BB0C9F}"/>
            </c:ext>
          </c:extLst>
        </c:ser>
        <c:ser>
          <c:idx val="1"/>
          <c:order val="1"/>
          <c:tx>
            <c:strRef>
              <c:f>G7S2!$K$2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G7S2!$K$3:$K$9</c:f>
              <c:numCache>
                <c:formatCode>0.0%</c:formatCode>
                <c:ptCount val="7"/>
                <c:pt idx="0">
                  <c:v>0.76164383561643834</c:v>
                </c:pt>
                <c:pt idx="1">
                  <c:v>0.87349984998499852</c:v>
                </c:pt>
                <c:pt idx="2">
                  <c:v>0.53487098088241491</c:v>
                </c:pt>
                <c:pt idx="3">
                  <c:v>0.67022884086730139</c:v>
                </c:pt>
                <c:pt idx="4">
                  <c:v>0.29329766263024498</c:v>
                </c:pt>
                <c:pt idx="5">
                  <c:v>0.44406676165275799</c:v>
                </c:pt>
                <c:pt idx="6">
                  <c:v>0.59474603734984477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6-45B6-AE7B-AA80C2BB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2249432"/>
        <c:axId val="832250088"/>
      </c:barChart>
      <c:catAx>
        <c:axId val="8322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50088"/>
        <c:crosses val="autoZero"/>
        <c:auto val="1"/>
        <c:lblAlgn val="ctr"/>
        <c:lblOffset val="100"/>
        <c:noMultiLvlLbl val="0"/>
      </c:catAx>
      <c:valAx>
        <c:axId val="83225008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4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49201192134844"/>
          <c:y val="0.9217565652866152"/>
          <c:w val="0.17376634787604339"/>
          <c:h val="5.816777327098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'TTC1'!$A$11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'TTC1'!$B$11:$C$11</c:f>
              <c:numCache>
                <c:formatCode>0.0%</c:formatCode>
                <c:ptCount val="2"/>
                <c:pt idx="0">
                  <c:v>0.38382147838214786</c:v>
                </c:pt>
                <c:pt idx="1">
                  <c:v>0.42694366324956906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E-4678-8DFA-7B72C4CF3BBF}"/>
            </c:ext>
          </c:extLst>
        </c:ser>
        <c:ser>
          <c:idx val="1"/>
          <c:order val="1"/>
          <c:tx>
            <c:strRef>
              <c:f>'TTC1'!$A$12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E17C0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'TTC1'!$B$12:$C$12</c:f>
              <c:numCache>
                <c:formatCode>0.0%</c:formatCode>
                <c:ptCount val="2"/>
                <c:pt idx="0">
                  <c:v>0.40813409792677546</c:v>
                </c:pt>
                <c:pt idx="1">
                  <c:v>0.5115479091671068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E-4678-8DFA-7B72C4CF3BBF}"/>
            </c:ext>
          </c:extLst>
        </c:ser>
        <c:ser>
          <c:idx val="2"/>
          <c:order val="2"/>
          <c:tx>
            <c:strRef>
              <c:f>'TTC1'!$A$13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'TTC1'!$B$13:$C$13</c:f>
              <c:numCache>
                <c:formatCode>0.0%</c:formatCode>
                <c:ptCount val="2"/>
                <c:pt idx="0">
                  <c:v>0.32802679031427101</c:v>
                </c:pt>
                <c:pt idx="1">
                  <c:v>0.49326544077767837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E-4678-8DFA-7B72C4CF3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510392"/>
        <c:axId val="710519248"/>
      </c:barChart>
      <c:catAx>
        <c:axId val="71051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10519248"/>
        <c:crosses val="autoZero"/>
        <c:auto val="1"/>
        <c:lblAlgn val="ctr"/>
        <c:lblOffset val="100"/>
        <c:noMultiLvlLbl val="0"/>
      </c:catAx>
      <c:valAx>
        <c:axId val="710519248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prstDash val="sysDash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a-ES"/>
          </a:p>
        </c:txPr>
        <c:crossAx val="71051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</a:t>
            </a:r>
            <a:r>
              <a:rPr lang="ca-ES" b="1" baseline="0">
                <a:solidFill>
                  <a:sysClr val="windowText" lastClr="000000"/>
                </a:solidFill>
              </a:rPr>
              <a:t> recent </a:t>
            </a:r>
            <a:r>
              <a:rPr lang="ca-ES" b="1">
                <a:solidFill>
                  <a:sysClr val="windowText" lastClr="000000"/>
                </a:solidFill>
              </a:rPr>
              <a:t>de l'estructura productiva</a:t>
            </a:r>
            <a:r>
              <a:rPr lang="ca-ES" b="1" baseline="0">
                <a:solidFill>
                  <a:sysClr val="windowText" lastClr="000000"/>
                </a:solidFill>
              </a:rPr>
              <a:t> del</a:t>
            </a:r>
            <a:r>
              <a:rPr lang="ca-ES" b="1">
                <a:solidFill>
                  <a:sysClr val="windowText" lastClr="000000"/>
                </a:solidFill>
              </a:rPr>
              <a:t>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Llobregat.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4932135452980044E-2"/>
          <c:y val="0.12378798709148438"/>
          <c:w val="0.91856167710951386"/>
          <c:h val="0.66455782026889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GG!$A$65</c:f>
              <c:strCache>
                <c:ptCount val="1"/>
                <c:pt idx="0">
                  <c:v>Variació 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GG!$B$65:$E$65</c:f>
              <c:numCache>
                <c:formatCode>0.0%</c:formatCode>
                <c:ptCount val="4"/>
                <c:pt idx="0">
                  <c:v>-3.8026428367715563E-3</c:v>
                </c:pt>
                <c:pt idx="1">
                  <c:v>1.5239375857915231E-2</c:v>
                </c:pt>
                <c:pt idx="2">
                  <c:v>1.7402879916881768E-2</c:v>
                </c:pt>
                <c:pt idx="3">
                  <c:v>1.6334864726901481E-3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6-4E0D-BC53-19A6F0D7CFE4}"/>
            </c:ext>
          </c:extLst>
        </c:ser>
        <c:ser>
          <c:idx val="1"/>
          <c:order val="1"/>
          <c:tx>
            <c:strRef>
              <c:f>GG!$A$66</c:f>
              <c:strCache>
                <c:ptCount val="1"/>
                <c:pt idx="0">
                  <c:v>Variació 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GG!$B$66:$E$66</c:f>
              <c:numCache>
                <c:formatCode>0.0%</c:formatCode>
                <c:ptCount val="4"/>
                <c:pt idx="0">
                  <c:v>-6.2785081835256232E-2</c:v>
                </c:pt>
                <c:pt idx="1">
                  <c:v>0.14998587942616526</c:v>
                </c:pt>
                <c:pt idx="2">
                  <c:v>0.18398183343283131</c:v>
                </c:pt>
                <c:pt idx="3">
                  <c:v>-2.8248251817515502E-2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6-4E0D-BC53-19A6F0D7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10744820407485"/>
          <c:y val="0.88400836740915145"/>
          <c:w val="0.38421393289736588"/>
          <c:h val="9.2629208795557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Comptes</a:t>
            </a:r>
            <a:r>
              <a:rPr lang="ca-ES" b="1" baseline="0">
                <a:solidFill>
                  <a:sysClr val="windowText" lastClr="000000"/>
                </a:solidFill>
              </a:rPr>
              <a:t> de cotització segons àmbit territorial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'GE1'!$A$32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551724137931035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3B-4E66-838F-9E8C8FDF6408}"/>
                </c:ext>
              </c:extLst>
            </c:dLbl>
            <c:dLbl>
              <c:idx val="1"/>
              <c:layout>
                <c:manualLayout>
                  <c:x val="-1.1034482758620689E-2"/>
                  <c:y val="2.096984717604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3B-4E66-838F-9E8C8FDF6408}"/>
                </c:ext>
              </c:extLst>
            </c:dLbl>
            <c:dLbl>
              <c:idx val="2"/>
              <c:layout>
                <c:manualLayout>
                  <c:x val="-1.1034482758620689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'GE1'!$C$32:$E$32</c:f>
              <c:numCache>
                <c:formatCode>0.0%</c:formatCode>
                <c:ptCount val="3"/>
                <c:pt idx="0">
                  <c:v>-3.8026428367715563E-3</c:v>
                </c:pt>
                <c:pt idx="1">
                  <c:v>-6.2785081835256232E-2</c:v>
                </c:pt>
                <c:pt idx="2">
                  <c:v>-0.12802163511545664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0-4798-810F-ADC702694F41}"/>
            </c:ext>
          </c:extLst>
        </c:ser>
        <c:ser>
          <c:idx val="1"/>
          <c:order val="1"/>
          <c:tx>
            <c:strRef>
              <c:f>'GE1'!$A$33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172413793103444E-3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3B-4E66-838F-9E8C8FDF6408}"/>
                </c:ext>
              </c:extLst>
            </c:dLbl>
            <c:dLbl>
              <c:idx val="1"/>
              <c:layout>
                <c:manualLayout>
                  <c:x val="-1.2873563218390838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B-4E66-838F-9E8C8FDF6408}"/>
                </c:ext>
              </c:extLst>
            </c:dLbl>
            <c:dLbl>
              <c:idx val="2"/>
              <c:layout>
                <c:manualLayout>
                  <c:x val="5.5172413793103444E-3"/>
                  <c:y val="2.096984717604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'GE1'!$C$33:$E$33</c:f>
              <c:numCache>
                <c:formatCode>0.0%</c:formatCode>
                <c:ptCount val="3"/>
                <c:pt idx="0">
                  <c:v>-1.6852893784504847E-2</c:v>
                </c:pt>
                <c:pt idx="1">
                  <c:v>-6.5131116246357881E-2</c:v>
                </c:pt>
                <c:pt idx="2">
                  <c:v>-9.7655587072999248E-2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0-4798-810F-ADC702694F41}"/>
            </c:ext>
          </c:extLst>
        </c:ser>
        <c:ser>
          <c:idx val="2"/>
          <c:order val="2"/>
          <c:tx>
            <c:strRef>
              <c:f>'GE1'!$A$34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172413793103444E-3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3B-4E66-838F-9E8C8FDF6408}"/>
                </c:ext>
              </c:extLst>
            </c:dLbl>
            <c:dLbl>
              <c:idx val="1"/>
              <c:layout>
                <c:manualLayout>
                  <c:x val="1.8390804597701149E-3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3B-4E66-838F-9E8C8FDF6408}"/>
                </c:ext>
              </c:extLst>
            </c:dLbl>
            <c:dLbl>
              <c:idx val="2"/>
              <c:layout>
                <c:manualLayout>
                  <c:x val="1.4712643678160919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'GE1'!$C$34:$E$34</c:f>
              <c:numCache>
                <c:formatCode>0.0%</c:formatCode>
                <c:ptCount val="3"/>
                <c:pt idx="0">
                  <c:v>-7.7441837952954085E-4</c:v>
                </c:pt>
                <c:pt idx="1">
                  <c:v>-6.4520221854344653E-2</c:v>
                </c:pt>
                <c:pt idx="2">
                  <c:v>-0.16094962500541898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0-4798-810F-ADC702694F41}"/>
            </c:ext>
          </c:extLst>
        </c:ser>
        <c:ser>
          <c:idx val="3"/>
          <c:order val="3"/>
          <c:tx>
            <c:strRef>
              <c:f>'GE1'!$A$35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90804597701149E-2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3B-4E66-838F-9E8C8FDF6408}"/>
                </c:ext>
              </c:extLst>
            </c:dLbl>
            <c:dLbl>
              <c:idx val="1"/>
              <c:layout>
                <c:manualLayout>
                  <c:x val="1.6551724137930966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3B-4E66-838F-9E8C8FDF6408}"/>
                </c:ext>
              </c:extLst>
            </c:dLbl>
            <c:dLbl>
              <c:idx val="2"/>
              <c:layout>
                <c:manualLayout>
                  <c:x val="2.7586206896551724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'GE1'!$C$35:$E$35</c:f>
              <c:numCache>
                <c:formatCode>0.0%</c:formatCode>
                <c:ptCount val="3"/>
                <c:pt idx="0">
                  <c:v>-5.8037391104164395E-3</c:v>
                </c:pt>
                <c:pt idx="1">
                  <c:v>-5.5580493307091146E-2</c:v>
                </c:pt>
                <c:pt idx="2">
                  <c:v>-0.13549107613207745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3-4DE0-9224-684CD4C4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1684269433332216E-2"/>
          <c:y val="0.1568632589463658"/>
          <c:w val="0.88921695587713101"/>
          <c:h val="0.75309719224139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'GE2'!$C$31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'GE2'!$A$33:$A$41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'GE2'!$C$33:$C$41</c:f>
              <c:numCache>
                <c:formatCode>0.0%</c:formatCode>
                <c:ptCount val="9"/>
                <c:pt idx="0">
                  <c:v>2.7426160337552744E-2</c:v>
                </c:pt>
                <c:pt idx="1">
                  <c:v>1.1544604152407028E-2</c:v>
                </c:pt>
                <c:pt idx="2">
                  <c:v>8.7513533020570199E-3</c:v>
                </c:pt>
                <c:pt idx="3">
                  <c:v>-9.3506841964046156E-2</c:v>
                </c:pt>
                <c:pt idx="4">
                  <c:v>1.775936066301613E-2</c:v>
                </c:pt>
                <c:pt idx="5">
                  <c:v>1.8467354951286898E-2</c:v>
                </c:pt>
                <c:pt idx="6">
                  <c:v>-1.0089472682276794E-2</c:v>
                </c:pt>
                <c:pt idx="7">
                  <c:v>1.1442307692307693E-2</c:v>
                </c:pt>
                <c:pt idx="8">
                  <c:v>-3.8026428367715563E-3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7AA-AAF3-6ED4ED0A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32"/>
        <c:axId val="623514808"/>
        <c:axId val="623511528"/>
      </c:barChart>
      <c:catAx>
        <c:axId val="6235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1528"/>
        <c:crosses val="autoZero"/>
        <c:auto val="1"/>
        <c:lblAlgn val="ctr"/>
        <c:lblOffset val="100"/>
        <c:noMultiLvlLbl val="0"/>
      </c:catAx>
      <c:valAx>
        <c:axId val="623511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Afiliacions</a:t>
            </a:r>
            <a:r>
              <a:rPr lang="es-ES" sz="1600" b="1" baseline="0">
                <a:solidFill>
                  <a:sysClr val="windowText" lastClr="000000"/>
                </a:solidFill>
              </a:rPr>
              <a:t> al RGSS segons àmbit territorial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GRGSS1!$C$32:$E$32</c:f>
              <c:numCache>
                <c:formatCode>0.0%</c:formatCode>
                <c:ptCount val="3"/>
                <c:pt idx="0">
                  <c:v>1.7402879916881768E-2</c:v>
                </c:pt>
                <c:pt idx="1">
                  <c:v>0.18398183343283131</c:v>
                </c:pt>
                <c:pt idx="2">
                  <c:v>0.25821126851048792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6-469D-A568-9A0D3294980B}"/>
            </c:ext>
          </c:extLst>
        </c:ser>
        <c:ser>
          <c:idx val="1"/>
          <c:order val="1"/>
          <c:tx>
            <c:strRef>
              <c:f>GRGSS1!$A$33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90086402910413E-3"/>
                  <c:y val="1.0062891752865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4-4362-9556-0DD06AC60BAD}"/>
                </c:ext>
              </c:extLst>
            </c:dLbl>
            <c:dLbl>
              <c:idx val="2"/>
              <c:layout>
                <c:manualLayout>
                  <c:x val="-1.8190086402910413E-3"/>
                  <c:y val="2.0125783505731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GRGSS1!$C$33:$E$33</c:f>
              <c:numCache>
                <c:formatCode>0.0%</c:formatCode>
                <c:ptCount val="3"/>
                <c:pt idx="0">
                  <c:v>2.3111984115642019E-2</c:v>
                </c:pt>
                <c:pt idx="1">
                  <c:v>0.1214654862678988</c:v>
                </c:pt>
                <c:pt idx="2">
                  <c:v>0.15065342372198212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9D-A568-9A0D3294980B}"/>
            </c:ext>
          </c:extLst>
        </c:ser>
        <c:ser>
          <c:idx val="2"/>
          <c:order val="2"/>
          <c:tx>
            <c:strRef>
              <c:f>GRGSS1!$A$34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603456116416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4-4362-9556-0DD06AC60BAD}"/>
                </c:ext>
              </c:extLst>
            </c:dLbl>
            <c:dLbl>
              <c:idx val="1"/>
              <c:layout>
                <c:manualLayout>
                  <c:x val="0"/>
                  <c:y val="1.677148625477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4-4362-9556-0DD06AC60BAD}"/>
                </c:ext>
              </c:extLst>
            </c:dLbl>
            <c:dLbl>
              <c:idx val="2"/>
              <c:layout>
                <c:manualLayout>
                  <c:x val="1.8190086402910413E-3"/>
                  <c:y val="1.3417189003821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GRGSS1!$C$34:$E$34</c:f>
              <c:numCache>
                <c:formatCode>0.0%</c:formatCode>
                <c:ptCount val="3"/>
                <c:pt idx="0">
                  <c:v>1.9070063427016972E-2</c:v>
                </c:pt>
                <c:pt idx="1">
                  <c:v>0.12245547694434374</c:v>
                </c:pt>
                <c:pt idx="2">
                  <c:v>9.722897871053976E-2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69D-A568-9A0D3294980B}"/>
            </c:ext>
          </c:extLst>
        </c:ser>
        <c:ser>
          <c:idx val="3"/>
          <c:order val="3"/>
          <c:tx>
            <c:strRef>
              <c:f>GRGSS1!$A$35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380172805820492E-3"/>
                  <c:y val="1.6771486254776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GRGSS1!$C$35:$E$35</c:f>
              <c:numCache>
                <c:formatCode>0.0%</c:formatCode>
                <c:ptCount val="3"/>
                <c:pt idx="0">
                  <c:v>1.4721780963816093E-2</c:v>
                </c:pt>
                <c:pt idx="1">
                  <c:v>0.13088019122204098</c:v>
                </c:pt>
                <c:pt idx="2">
                  <c:v>0.12719519547964145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6-469D-A568-9A0D3294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GRGSS2!$A$33:$A$41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GRGSS2!$C$33:$C$41</c:f>
              <c:numCache>
                <c:formatCode>0.0%</c:formatCode>
                <c:ptCount val="9"/>
                <c:pt idx="0">
                  <c:v>4.604649737571298E-2</c:v>
                </c:pt>
                <c:pt idx="1">
                  <c:v>6.5922615311221025E-2</c:v>
                </c:pt>
                <c:pt idx="2">
                  <c:v>3.9051488918987888E-2</c:v>
                </c:pt>
                <c:pt idx="3">
                  <c:v>5.8376344167277508E-3</c:v>
                </c:pt>
                <c:pt idx="4">
                  <c:v>2.8879781523400962E-2</c:v>
                </c:pt>
                <c:pt idx="5">
                  <c:v>5.0585078223406778E-2</c:v>
                </c:pt>
                <c:pt idx="6">
                  <c:v>3.6576889661164208E-2</c:v>
                </c:pt>
                <c:pt idx="7">
                  <c:v>3.2587377420165951E-2</c:v>
                </c:pt>
                <c:pt idx="8">
                  <c:v>1.7402879916881768E-2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E78-ADBB-4268E684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0711304"/>
        <c:axId val="520707040"/>
      </c:barChart>
      <c:catAx>
        <c:axId val="52071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07040"/>
        <c:crosses val="autoZero"/>
        <c:auto val="1"/>
        <c:lblAlgn val="ctr"/>
        <c:lblOffset val="100"/>
        <c:noMultiLvlLbl val="0"/>
      </c:catAx>
      <c:valAx>
        <c:axId val="520707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1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Variació dels llocs de treball al </a:t>
            </a:r>
            <a:r>
              <a:rPr lang="es-ES" sz="1600" b="1" baseline="0">
                <a:solidFill>
                  <a:sysClr val="windowText" lastClr="000000"/>
                </a:solidFill>
              </a:rPr>
              <a:t>RGSS segons grandària del compte de cotització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GRGSS3!$A$32</c:f>
              <c:strCache>
                <c:ptCount val="1"/>
                <c:pt idx="0">
                  <c:v>Fins a 50 treballadors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GRGSS3!$B$32:$D$32</c:f>
              <c:numCache>
                <c:formatCode>0.0%</c:formatCode>
                <c:ptCount val="3"/>
                <c:pt idx="0">
                  <c:v>1.0151017181844656E-2</c:v>
                </c:pt>
                <c:pt idx="1">
                  <c:v>3.1189216277509278E-2</c:v>
                </c:pt>
                <c:pt idx="2">
                  <c:v>-6.1792412732513659E-2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2-4808-9A68-FAAFEBC3DE1D}"/>
            </c:ext>
          </c:extLst>
        </c:ser>
        <c:ser>
          <c:idx val="1"/>
          <c:order val="1"/>
          <c:tx>
            <c:strRef>
              <c:f>GRGSS3!$A$33</c:f>
              <c:strCache>
                <c:ptCount val="1"/>
                <c:pt idx="0">
                  <c:v>De 51 a 250 treballadors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GRGSS3!$B$33:$D$33</c:f>
              <c:numCache>
                <c:formatCode>0.0%</c:formatCode>
                <c:ptCount val="3"/>
                <c:pt idx="0">
                  <c:v>-5.6773090775898904E-3</c:v>
                </c:pt>
                <c:pt idx="1">
                  <c:v>0.16223313163603151</c:v>
                </c:pt>
                <c:pt idx="2">
                  <c:v>0.186687649355948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2-4808-9A68-FAAFEBC3DE1D}"/>
            </c:ext>
          </c:extLst>
        </c:ser>
        <c:ser>
          <c:idx val="2"/>
          <c:order val="2"/>
          <c:tx>
            <c:strRef>
              <c:f>GRGSS3!$A$34</c:f>
              <c:strCache>
                <c:ptCount val="1"/>
                <c:pt idx="0">
                  <c:v>251 i més treballadors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GRGSS3!$B$34:$D$34</c:f>
              <c:numCache>
                <c:formatCode>0.0%</c:formatCode>
                <c:ptCount val="3"/>
                <c:pt idx="0">
                  <c:v>4.3480313473704089E-2</c:v>
                </c:pt>
                <c:pt idx="1">
                  <c:v>0.37538580246913578</c:v>
                </c:pt>
                <c:pt idx="2">
                  <c:v>1.2333932865832711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2-4808-9A68-FAAFEBC3DE1D}"/>
            </c:ext>
          </c:extLst>
        </c:ser>
        <c:ser>
          <c:idx val="3"/>
          <c:order val="3"/>
          <c:tx>
            <c:strRef>
              <c:f>GRGSS3!$A$35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GRGSS3!$B$31:$D$31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GRGSS3!$B$35:$D$35</c:f>
              <c:numCache>
                <c:formatCode>0.0%</c:formatCode>
                <c:ptCount val="3"/>
                <c:pt idx="0">
                  <c:v>1.7402879916881768E-2</c:v>
                </c:pt>
                <c:pt idx="1">
                  <c:v>0.16855051331869017</c:v>
                </c:pt>
                <c:pt idx="2">
                  <c:v>0.26601942532079254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2-4808-9A68-FAAFEBC3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Afiliacions</a:t>
            </a:r>
            <a:r>
              <a:rPr lang="es-ES" b="1" baseline="0">
                <a:solidFill>
                  <a:sysClr val="windowText" lastClr="000000"/>
                </a:solidFill>
              </a:rPr>
              <a:t> Règim Autònoms. Variació.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GRETA1!$C$32:$E$32</c:f>
              <c:numCache>
                <c:formatCode>0.0%</c:formatCode>
                <c:ptCount val="3"/>
                <c:pt idx="0">
                  <c:v>1.6334864726901481E-3</c:v>
                </c:pt>
                <c:pt idx="1">
                  <c:v>-2.8248251817515502E-2</c:v>
                </c:pt>
                <c:pt idx="2">
                  <c:v>-0.11763647810054861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4-41BB-8704-B5A64E18BA01}"/>
            </c:ext>
          </c:extLst>
        </c:ser>
        <c:ser>
          <c:idx val="1"/>
          <c:order val="1"/>
          <c:tx>
            <c:strRef>
              <c:f>GRETA1!$A$33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8531383481591019E-3"/>
                  <c:y val="6.8114063703811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GRETA1!$C$33:$E$33</c:f>
              <c:numCache>
                <c:formatCode>0.0%</c:formatCode>
                <c:ptCount val="3"/>
                <c:pt idx="0">
                  <c:v>1.2402840920994741E-2</c:v>
                </c:pt>
                <c:pt idx="1">
                  <c:v>8.4715706300927063E-2</c:v>
                </c:pt>
                <c:pt idx="2">
                  <c:v>4.7485064726743027E-2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4-41BB-8704-B5A64E18BA01}"/>
            </c:ext>
          </c:extLst>
        </c:ser>
        <c:ser>
          <c:idx val="2"/>
          <c:order val="2"/>
          <c:tx>
            <c:strRef>
              <c:f>GRETA1!$A$34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94150444775092E-3"/>
                  <c:y val="1.3623080906367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F-4C0D-8882-96A9B575124F}"/>
                </c:ext>
              </c:extLst>
            </c:dLbl>
            <c:dLbl>
              <c:idx val="1"/>
              <c:layout>
                <c:manualLayout>
                  <c:x val="1.8531383481591019E-3"/>
                  <c:y val="6.8116745359863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4B-4E6E-A606-18A6A16A7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GRETA1!$C$34:$E$34</c:f>
              <c:numCache>
                <c:formatCode>0.0%</c:formatCode>
                <c:ptCount val="3"/>
                <c:pt idx="0">
                  <c:v>1.0877799854200317E-2</c:v>
                </c:pt>
                <c:pt idx="1">
                  <c:v>-4.9035454088260051E-2</c:v>
                </c:pt>
                <c:pt idx="2">
                  <c:v>-4.9035454088260051E-2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4-41BB-8704-B5A64E18BA01}"/>
            </c:ext>
          </c:extLst>
        </c:ser>
        <c:ser>
          <c:idx val="3"/>
          <c:order val="3"/>
          <c:tx>
            <c:strRef>
              <c:f>GRETA1!$A$35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78245133432527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2025-2024</c:v>
                </c:pt>
                <c:pt idx="1">
                  <c:v>variació 2025-2019</c:v>
                </c:pt>
                <c:pt idx="2">
                  <c:v>variació 2025-2008</c:v>
                </c:pt>
              </c:strCache>
            </c:strRef>
          </c:cat>
          <c:val>
            <c:numRef>
              <c:f>GRETA1!$C$35:$E$35</c:f>
              <c:numCache>
                <c:formatCode>0.0%</c:formatCode>
                <c:ptCount val="3"/>
                <c:pt idx="0">
                  <c:v>6.9414817974971562E-3</c:v>
                </c:pt>
                <c:pt idx="1">
                  <c:v>2.8926145239219676E-2</c:v>
                </c:pt>
                <c:pt idx="2">
                  <c:v>-4.9226746157228843E-2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4-41BB-8704-B5A64E18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708608"/>
        <c:axId val="487707952"/>
      </c:barChart>
      <c:catAx>
        <c:axId val="4877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7952"/>
        <c:crosses val="autoZero"/>
        <c:auto val="1"/>
        <c:lblAlgn val="ctr"/>
        <c:lblOffset val="100"/>
        <c:noMultiLvlLbl val="0"/>
      </c:catAx>
      <c:valAx>
        <c:axId val="487707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GRETA2!$A$32:$A$42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GRETA2!$C$32:$C$41</c:f>
              <c:numCache>
                <c:formatCode>0.0%</c:formatCode>
                <c:ptCount val="9"/>
                <c:pt idx="0">
                  <c:v>5.3451496244485948E-3</c:v>
                </c:pt>
                <c:pt idx="1">
                  <c:v>-2.2531870738215238E-3</c:v>
                </c:pt>
                <c:pt idx="2">
                  <c:v>0</c:v>
                </c:pt>
                <c:pt idx="3">
                  <c:v>-1.1984707117529367E-2</c:v>
                </c:pt>
                <c:pt idx="4">
                  <c:v>-2.5683695565001202E-2</c:v>
                </c:pt>
                <c:pt idx="5">
                  <c:v>8.3341907603662925E-3</c:v>
                </c:pt>
                <c:pt idx="6">
                  <c:v>-9.0816326530612241E-3</c:v>
                </c:pt>
                <c:pt idx="7">
                  <c:v>8.6499845535990116E-3</c:v>
                </c:pt>
                <c:pt idx="8">
                  <c:v>1.6334864726901481E-3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60</xdr:row>
      <xdr:rowOff>19050</xdr:rowOff>
    </xdr:from>
    <xdr:to>
      <xdr:col>9</xdr:col>
      <xdr:colOff>592226</xdr:colOff>
      <xdr:row>63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123826</xdr:colOff>
      <xdr:row>0</xdr:row>
      <xdr:rowOff>142875</xdr:rowOff>
    </xdr:from>
    <xdr:to>
      <xdr:col>10</xdr:col>
      <xdr:colOff>542926</xdr:colOff>
      <xdr:row>3</xdr:row>
      <xdr:rowOff>117475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5F2F27-8C37-4510-850E-22228225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42875"/>
          <a:ext cx="1638300" cy="546100"/>
        </a:xfrm>
        <a:prstGeom prst="rect">
          <a:avLst/>
        </a:prstGeom>
      </xdr:spPr>
    </xdr:pic>
    <xdr:clientData/>
  </xdr:twoCellAnchor>
  <xdr:twoCellAnchor editAs="oneCell">
    <xdr:from>
      <xdr:col>3</xdr:col>
      <xdr:colOff>481853</xdr:colOff>
      <xdr:row>60</xdr:row>
      <xdr:rowOff>114555</xdr:rowOff>
    </xdr:from>
    <xdr:to>
      <xdr:col>6</xdr:col>
      <xdr:colOff>187827</xdr:colOff>
      <xdr:row>62</xdr:row>
      <xdr:rowOff>169207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0CAAF7-0DF2-62C6-BD13-65CF4F57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3" y="12015202"/>
          <a:ext cx="1521327" cy="435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C46F9EF-17F9-4F8E-936B-D5EE61BA85DA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6BD544-4C58-4963-ACC2-78979779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180974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144B7CE-F995-4108-A53A-3A96A718F222}"/>
            </a:ext>
          </a:extLst>
        </xdr:cNvPr>
        <xdr:cNvSpPr txBox="1"/>
      </xdr:nvSpPr>
      <xdr:spPr>
        <a:xfrm>
          <a:off x="0" y="5400675"/>
          <a:ext cx="71151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19050</xdr:rowOff>
    </xdr:from>
    <xdr:to>
      <xdr:col>10</xdr:col>
      <xdr:colOff>321959</xdr:colOff>
      <xdr:row>32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AACEE6-E7F9-4049-9961-7CCFC764F069}"/>
            </a:ext>
          </a:extLst>
        </xdr:cNvPr>
        <xdr:cNvSpPr txBox="1"/>
      </xdr:nvSpPr>
      <xdr:spPr>
        <a:xfrm>
          <a:off x="28575" y="636270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B9E4C498-EC94-422E-9CD9-6F56319FB3CB}"/>
            </a:ext>
          </a:extLst>
        </xdr:cNvPr>
        <xdr:cNvSpPr txBox="1"/>
      </xdr:nvSpPr>
      <xdr:spPr>
        <a:xfrm>
          <a:off x="0" y="782002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14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0F873F77-EFCB-4F9C-B6FA-4017BB50561B}"/>
            </a:ext>
          </a:extLst>
        </xdr:cNvPr>
        <xdr:cNvSpPr txBox="1"/>
      </xdr:nvSpPr>
      <xdr:spPr>
        <a:xfrm>
          <a:off x="0" y="7953375"/>
          <a:ext cx="11666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9</xdr:col>
      <xdr:colOff>714374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E7B70A7F-B929-449D-9900-8FEF0B14F048}"/>
            </a:ext>
          </a:extLst>
        </xdr:cNvPr>
        <xdr:cNvSpPr txBox="1"/>
      </xdr:nvSpPr>
      <xdr:spPr>
        <a:xfrm>
          <a:off x="0" y="7905750"/>
          <a:ext cx="86010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l'INSS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. Les dades corresponen al quart trimestre de cada any.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34C4DED-E64C-4E52-BF86-84530251B1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80961</xdr:colOff>
      <xdr:row>6</xdr:row>
      <xdr:rowOff>166686</xdr:rowOff>
    </xdr:from>
    <xdr:to>
      <xdr:col>7</xdr:col>
      <xdr:colOff>295275</xdr:colOff>
      <xdr:row>26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B3136-606C-4FD0-AFCB-D6F6C358B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362138BD-86E8-412B-938E-02E5FCCF3589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6FCD76F4-4EFA-41AA-BDDB-F0C3888B297C}"/>
            </a:ext>
          </a:extLst>
        </xdr:cNvPr>
        <xdr:cNvSpPr txBox="1"/>
      </xdr:nvSpPr>
      <xdr:spPr>
        <a:xfrm>
          <a:off x="0" y="4752975"/>
          <a:ext cx="99993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5" name="CuadroTexto 15">
          <a:extLst>
            <a:ext uri="{FF2B5EF4-FFF2-40B4-BE49-F238E27FC236}">
              <a16:creationId xmlns:a16="http://schemas.microsoft.com/office/drawing/2014/main" id="{D97CAF8B-EFF1-4B36-9D3C-561513145CBD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293384</xdr:colOff>
      <xdr:row>29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18C734B-E580-47C0-B7B2-1552278BDF04}"/>
            </a:ext>
          </a:extLst>
        </xdr:cNvPr>
        <xdr:cNvSpPr txBox="1"/>
      </xdr:nvSpPr>
      <xdr:spPr>
        <a:xfrm>
          <a:off x="0" y="547687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47624</xdr:colOff>
      <xdr:row>8</xdr:row>
      <xdr:rowOff>33335</xdr:rowOff>
    </xdr:from>
    <xdr:to>
      <xdr:col>7</xdr:col>
      <xdr:colOff>314324</xdr:colOff>
      <xdr:row>27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4120A7-F605-4B35-BBFB-725A6549A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40</xdr:row>
      <xdr:rowOff>33335</xdr:rowOff>
    </xdr:from>
    <xdr:to>
      <xdr:col>7</xdr:col>
      <xdr:colOff>304800</xdr:colOff>
      <xdr:row>60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07DDFF-6092-4725-B54E-E1640A5D6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40</xdr:row>
      <xdr:rowOff>280830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03DFB8-9568-47DB-A680-FCACE4343332}"/>
            </a:ext>
          </a:extLst>
        </xdr:cNvPr>
        <xdr:cNvSpPr txBox="1"/>
      </xdr:nvSpPr>
      <xdr:spPr>
        <a:xfrm>
          <a:off x="0" y="7824507"/>
          <a:ext cx="8619355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7</xdr:row>
      <xdr:rowOff>57151</xdr:rowOff>
    </xdr:from>
    <xdr:to>
      <xdr:col>7</xdr:col>
      <xdr:colOff>666750</xdr:colOff>
      <xdr:row>23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C92831-4596-2983-8478-7901A753B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55</xdr:row>
      <xdr:rowOff>19050</xdr:rowOff>
    </xdr:from>
    <xdr:to>
      <xdr:col>12</xdr:col>
      <xdr:colOff>245536</xdr:colOff>
      <xdr:row>80</xdr:row>
      <xdr:rowOff>30694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9223D2-7F22-400B-8BA8-490D0BA6B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85725</xdr:rowOff>
    </xdr:from>
    <xdr:to>
      <xdr:col>6</xdr:col>
      <xdr:colOff>169769</xdr:colOff>
      <xdr:row>43</xdr:row>
      <xdr:rowOff>33339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E5760C-1CAD-463E-93F4-791D94DF0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31752</xdr:colOff>
      <xdr:row>19</xdr:row>
      <xdr:rowOff>127532</xdr:rowOff>
    </xdr:from>
    <xdr:to>
      <xdr:col>3</xdr:col>
      <xdr:colOff>494393</xdr:colOff>
      <xdr:row>32</xdr:row>
      <xdr:rowOff>160868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C07306-E01D-475D-BF53-6DDF3A0D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primer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trimestre de cada any.</a:t>
          </a:r>
        </a:p>
      </xdr:txBody>
    </xdr:sp>
    <xdr:clientData/>
  </xdr:twoCellAnchor>
  <xdr:twoCellAnchor>
    <xdr:from>
      <xdr:col>0</xdr:col>
      <xdr:colOff>47624</xdr:colOff>
      <xdr:row>7</xdr:row>
      <xdr:rowOff>33335</xdr:rowOff>
    </xdr:from>
    <xdr:to>
      <xdr:col>7</xdr:col>
      <xdr:colOff>314324</xdr:colOff>
      <xdr:row>26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B1F6C9-6399-4C56-8D47-58B749840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AB486A5-1691-4904-A892-B8B8A4842447}"/>
            </a:ext>
          </a:extLst>
        </xdr:cNvPr>
        <xdr:cNvSpPr txBox="1"/>
      </xdr:nvSpPr>
      <xdr:spPr>
        <a:xfrm>
          <a:off x="0" y="5200650"/>
          <a:ext cx="77895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  <xdr:twoCellAnchor>
    <xdr:from>
      <xdr:col>0</xdr:col>
      <xdr:colOff>128587</xdr:colOff>
      <xdr:row>7</xdr:row>
      <xdr:rowOff>119062</xdr:rowOff>
    </xdr:from>
    <xdr:to>
      <xdr:col>7</xdr:col>
      <xdr:colOff>333375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DF99E2-4014-4596-AE9D-9A84E79FD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7</xdr:col>
      <xdr:colOff>293384</xdr:colOff>
      <xdr:row>20</xdr:row>
      <xdr:rowOff>233205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618C638-B1EF-4FF1-9F09-71A2182AD538}"/>
            </a:ext>
          </a:extLst>
        </xdr:cNvPr>
        <xdr:cNvSpPr txBox="1"/>
      </xdr:nvSpPr>
      <xdr:spPr>
        <a:xfrm>
          <a:off x="0" y="5810250"/>
          <a:ext cx="91516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primer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trimestre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de cada any.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8</xdr:col>
      <xdr:colOff>293384</xdr:colOff>
      <xdr:row>41</xdr:row>
      <xdr:rowOff>90330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5B7A2869-3975-4963-93A7-6EF3666DDC84}"/>
            </a:ext>
          </a:extLst>
        </xdr:cNvPr>
        <xdr:cNvSpPr txBox="1"/>
      </xdr:nvSpPr>
      <xdr:spPr>
        <a:xfrm>
          <a:off x="0" y="7723654"/>
          <a:ext cx="8765031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EBEEFF9B-7084-474E-A9FF-BADE36B67731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4282A8-AFC6-401D-AA19-6CED7EF0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8B9A09B-B2B5-46AF-9816-7D1B14EBB9CF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 trimestre de cada any.</a:t>
          </a:r>
        </a:p>
      </xdr:txBody>
    </xdr:sp>
    <xdr:clientData/>
  </xdr:twoCellAnchor>
  <xdr:twoCellAnchor>
    <xdr:from>
      <xdr:col>0</xdr:col>
      <xdr:colOff>100011</xdr:colOff>
      <xdr:row>7</xdr:row>
      <xdr:rowOff>42861</xdr:rowOff>
    </xdr:from>
    <xdr:to>
      <xdr:col>8</xdr:col>
      <xdr:colOff>47624</xdr:colOff>
      <xdr:row>26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3EAD70-BD06-483A-87DB-6BF7740B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6"/>
  <sheetViews>
    <sheetView workbookViewId="0">
      <selection activeCell="A7" sqref="A7"/>
    </sheetView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6" spans="1:11" ht="31.5" x14ac:dyDescent="0.5">
      <c r="A6" s="3" t="s">
        <v>0</v>
      </c>
    </row>
    <row r="7" spans="1:11" ht="27" thickBot="1" x14ac:dyDescent="0.45">
      <c r="A7" s="4" t="s">
        <v>378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.75" thickTop="1" x14ac:dyDescent="0.25"/>
    <row r="9" spans="1:11" ht="15.75" x14ac:dyDescent="0.25">
      <c r="A9" s="7" t="s">
        <v>1</v>
      </c>
    </row>
    <row r="10" spans="1:11" x14ac:dyDescent="0.25">
      <c r="A10" s="6" t="s">
        <v>2</v>
      </c>
    </row>
    <row r="11" spans="1:11" x14ac:dyDescent="0.25">
      <c r="A11" s="6"/>
    </row>
    <row r="12" spans="1:11" x14ac:dyDescent="0.25">
      <c r="A12" s="2" t="s">
        <v>278</v>
      </c>
      <c r="B12" s="1" t="s">
        <v>279</v>
      </c>
    </row>
    <row r="13" spans="1:11" x14ac:dyDescent="0.25">
      <c r="A13" s="2" t="s">
        <v>277</v>
      </c>
      <c r="B13" s="1" t="str">
        <f>TG!A7</f>
        <v>Posicionament comarcal en el context de l'àmbit territorial metropolità i Catalunya. Estructura productiva.</v>
      </c>
    </row>
    <row r="14" spans="1:11" x14ac:dyDescent="0.25">
      <c r="A14" s="2"/>
    </row>
    <row r="15" spans="1:11" ht="15.75" x14ac:dyDescent="0.25">
      <c r="A15" s="8" t="s">
        <v>3</v>
      </c>
    </row>
    <row r="17" spans="1:2" x14ac:dyDescent="0.25">
      <c r="A17" s="2" t="s">
        <v>4</v>
      </c>
      <c r="B17" s="1" t="s">
        <v>6</v>
      </c>
    </row>
    <row r="18" spans="1:2" x14ac:dyDescent="0.25">
      <c r="A18" s="2" t="s">
        <v>5</v>
      </c>
      <c r="B18" s="1" t="s">
        <v>9</v>
      </c>
    </row>
    <row r="19" spans="1:2" x14ac:dyDescent="0.25">
      <c r="A19" s="2" t="s">
        <v>7</v>
      </c>
      <c r="B19" s="1" t="s">
        <v>8</v>
      </c>
    </row>
    <row r="20" spans="1:2" x14ac:dyDescent="0.25">
      <c r="A20" s="2" t="s">
        <v>11</v>
      </c>
      <c r="B20" s="1" t="s">
        <v>10</v>
      </c>
    </row>
    <row r="21" spans="1:2" x14ac:dyDescent="0.25">
      <c r="A21" s="2" t="s">
        <v>71</v>
      </c>
      <c r="B21" s="1" t="s">
        <v>12</v>
      </c>
    </row>
    <row r="23" spans="1:2" ht="15.75" x14ac:dyDescent="0.25">
      <c r="A23" s="8" t="s">
        <v>13</v>
      </c>
    </row>
    <row r="25" spans="1:2" ht="15.75" x14ac:dyDescent="0.25">
      <c r="A25" s="7" t="s">
        <v>14</v>
      </c>
    </row>
    <row r="27" spans="1:2" x14ac:dyDescent="0.25">
      <c r="A27" s="2" t="s">
        <v>15</v>
      </c>
      <c r="B27" s="1" t="s">
        <v>20</v>
      </c>
    </row>
    <row r="28" spans="1:2" x14ac:dyDescent="0.25">
      <c r="A28" s="2" t="s">
        <v>16</v>
      </c>
      <c r="B28" s="1" t="s">
        <v>21</v>
      </c>
    </row>
    <row r="29" spans="1:2" x14ac:dyDescent="0.25">
      <c r="A29" s="2" t="s">
        <v>193</v>
      </c>
      <c r="B29" s="1" t="s">
        <v>196</v>
      </c>
    </row>
    <row r="30" spans="1:2" x14ac:dyDescent="0.25">
      <c r="A30" s="2" t="s">
        <v>17</v>
      </c>
      <c r="B30" s="1" t="s">
        <v>8</v>
      </c>
    </row>
    <row r="31" spans="1:2" x14ac:dyDescent="0.25">
      <c r="A31" s="2" t="s">
        <v>18</v>
      </c>
      <c r="B31" s="1" t="s">
        <v>74</v>
      </c>
    </row>
    <row r="32" spans="1:2" x14ac:dyDescent="0.25">
      <c r="A32" s="2" t="s">
        <v>72</v>
      </c>
      <c r="B32" s="1" t="s">
        <v>12</v>
      </c>
    </row>
    <row r="33" spans="1:2" x14ac:dyDescent="0.25">
      <c r="A33" s="2" t="s">
        <v>195</v>
      </c>
      <c r="B33" s="1" t="s">
        <v>197</v>
      </c>
    </row>
    <row r="34" spans="1:2" x14ac:dyDescent="0.25">
      <c r="A34" s="2" t="s">
        <v>297</v>
      </c>
      <c r="B34" s="1" t="s">
        <v>300</v>
      </c>
    </row>
    <row r="35" spans="1:2" x14ac:dyDescent="0.25">
      <c r="A35" s="2" t="s">
        <v>299</v>
      </c>
      <c r="B35" s="1" t="s">
        <v>298</v>
      </c>
    </row>
    <row r="37" spans="1:2" ht="15.75" x14ac:dyDescent="0.25">
      <c r="A37" s="7" t="s">
        <v>19</v>
      </c>
    </row>
    <row r="39" spans="1:2" x14ac:dyDescent="0.25">
      <c r="A39" s="2" t="s">
        <v>22</v>
      </c>
      <c r="B39" s="1" t="s">
        <v>26</v>
      </c>
    </row>
    <row r="40" spans="1:2" x14ac:dyDescent="0.25">
      <c r="A40" s="2" t="s">
        <v>23</v>
      </c>
      <c r="B40" s="1" t="s">
        <v>27</v>
      </c>
    </row>
    <row r="41" spans="1:2" x14ac:dyDescent="0.25">
      <c r="A41" s="2" t="s">
        <v>24</v>
      </c>
      <c r="B41" s="1" t="s">
        <v>8</v>
      </c>
    </row>
    <row r="42" spans="1:2" x14ac:dyDescent="0.25">
      <c r="A42" s="2" t="s">
        <v>25</v>
      </c>
      <c r="B42" s="1" t="s">
        <v>74</v>
      </c>
    </row>
    <row r="43" spans="1:2" x14ac:dyDescent="0.25">
      <c r="A43" s="2" t="s">
        <v>73</v>
      </c>
      <c r="B43" s="1" t="s">
        <v>12</v>
      </c>
    </row>
    <row r="45" spans="1:2" ht="15.75" x14ac:dyDescent="0.25">
      <c r="A45" s="8" t="s">
        <v>218</v>
      </c>
    </row>
    <row r="46" spans="1:2" ht="15.75" x14ac:dyDescent="0.25">
      <c r="A46" s="8"/>
    </row>
    <row r="47" spans="1:2" x14ac:dyDescent="0.25">
      <c r="A47" s="2" t="s">
        <v>229</v>
      </c>
      <c r="B47" s="1" t="s">
        <v>230</v>
      </c>
    </row>
    <row r="48" spans="1:2" x14ac:dyDescent="0.25">
      <c r="A48" s="2" t="s">
        <v>231</v>
      </c>
      <c r="B48" s="1" t="s">
        <v>232</v>
      </c>
    </row>
    <row r="49" spans="1:2" x14ac:dyDescent="0.25">
      <c r="A49" s="2" t="s">
        <v>241</v>
      </c>
      <c r="B49" s="1" t="s">
        <v>242</v>
      </c>
    </row>
    <row r="50" spans="1:2" x14ac:dyDescent="0.25">
      <c r="A50" s="2" t="s">
        <v>251</v>
      </c>
      <c r="B50" s="1" t="s">
        <v>252</v>
      </c>
    </row>
    <row r="51" spans="1:2" x14ac:dyDescent="0.25">
      <c r="A51" s="2" t="s">
        <v>250</v>
      </c>
      <c r="B51" s="1" t="s">
        <v>253</v>
      </c>
    </row>
    <row r="52" spans="1:2" x14ac:dyDescent="0.25">
      <c r="A52" s="2"/>
    </row>
    <row r="53" spans="1:2" ht="15.75" x14ac:dyDescent="0.25">
      <c r="A53" s="8" t="s">
        <v>246</v>
      </c>
    </row>
    <row r="54" spans="1:2" x14ac:dyDescent="0.25">
      <c r="A54" s="2"/>
    </row>
    <row r="55" spans="1:2" x14ac:dyDescent="0.25">
      <c r="A55" s="2" t="s">
        <v>247</v>
      </c>
      <c r="B55" s="1" t="s">
        <v>292</v>
      </c>
    </row>
    <row r="56" spans="1:2" x14ac:dyDescent="0.25">
      <c r="A56" s="2" t="s">
        <v>293</v>
      </c>
      <c r="B56" s="1" t="s">
        <v>248</v>
      </c>
    </row>
  </sheetData>
  <hyperlinks>
    <hyperlink ref="A17" location="'GE1'!A1" display="GE1" xr:uid="{7441C849-0FF7-4E52-A3F0-3A62BF05D194}"/>
    <hyperlink ref="A27" location="GRGSS1!A1" display="GRGSS1" xr:uid="{60E2160E-958F-44BF-A701-A3EB0532235A}"/>
    <hyperlink ref="A39" location="GRETA1!A1" display="GRETA1" xr:uid="{7CF37825-E693-4273-86B9-7473B93D4B66}"/>
    <hyperlink ref="A18" location="'GE2'!A1" display="GE2" xr:uid="{35A3F189-8D9F-4CD6-B942-745A1CD90A7D}"/>
    <hyperlink ref="A28" location="GRGSS2!A1" display="GRGSS2" xr:uid="{0FFD3AF4-029B-4C62-8F72-156DD0295D85}"/>
    <hyperlink ref="A40" location="GRETA2!A1" display="GRETA2" xr:uid="{4B3FF3DA-639C-40B7-8148-7F1121BD3040}"/>
    <hyperlink ref="A19" location="'TE1'!A1" display="TE1" xr:uid="{D047E4FA-4686-4850-84EF-5743A01FF6C7}"/>
    <hyperlink ref="A20" location="'TE2'!A1" display="TE2" xr:uid="{10AA887D-F07C-4C57-B11A-42EBFE79C0ED}"/>
    <hyperlink ref="A21" location="'TE3'!A1" display="TE3" xr:uid="{9DDBCED0-AA31-4678-85C2-0030BB830F71}"/>
    <hyperlink ref="A30" location="TRGSS1!A1" display="TRGSS1" xr:uid="{B7C584C0-7FD5-4F78-903D-9276E6F714D3}"/>
    <hyperlink ref="A31" location="TRGSS2!A1" display="TRGSS2" xr:uid="{EA1F2807-7F11-4A9E-8F89-2F1CE2EC488A}"/>
    <hyperlink ref="A32" location="TRGSS3!A1" display="TRGSS3" xr:uid="{B115CD23-015E-44D3-B49D-1C21F2E64A53}"/>
    <hyperlink ref="A41" location="TRETA1!A1" display="TRETA1" xr:uid="{A8DAAB53-C01F-441E-BBEF-ED15BD349A0D}"/>
    <hyperlink ref="A42" location="TRETA2!A1" display="TRETA2" xr:uid="{E43A7340-4252-4EBF-90F0-37CA1DCBD2D0}"/>
    <hyperlink ref="A43" location="TRETA3!A1" display="TRETA3" xr:uid="{1A776179-03D6-47D5-AA6A-CF4543C63B2E}"/>
    <hyperlink ref="A29" location="GRGSS3!A1" display="GRGSS3" xr:uid="{0A2C9E74-1948-46C2-8DEF-6F758E1D72C1}"/>
    <hyperlink ref="A33" location="TRGSS4!A1" display="TRGSS4" xr:uid="{693631D9-C6B2-4F85-A852-4B35F45E5CA5}"/>
    <hyperlink ref="A47" location="T7S1!A1" display="T7S1" xr:uid="{80D91B38-9959-49D3-8819-432BBB7BC28A}"/>
    <hyperlink ref="A48" location="G7S1!A1" display="G7S1" xr:uid="{192BA30C-E494-4B07-B624-D3FF6A14CC4D}"/>
    <hyperlink ref="A49" location="T7S2!A1" display="T7S2" xr:uid="{2F35400A-6CC8-4918-AFDC-AA062AC8109C}"/>
    <hyperlink ref="A50" location="G7S2!A1" display="G7S2" xr:uid="{3FEB691C-D548-495C-A2E5-EB962B2CE960}"/>
    <hyperlink ref="A12" location="GG!A1" display="GG" xr:uid="{2E6B8A03-8F02-417E-ACAA-14FF3B8465CD}"/>
    <hyperlink ref="A13" location="TG!A1" display="TG" xr:uid="{AD52FD74-D9C6-482F-AF31-FE635B4277E4}"/>
    <hyperlink ref="A55" location="'TTC1'!A1" display="TTC1" xr:uid="{4151F8F9-EC50-410F-8199-2679D2277BAA}"/>
    <hyperlink ref="A56" location="'TTC2'!A1" display="TTC2" xr:uid="{10AC5405-FF8A-481B-9767-2E6B520710B4}"/>
    <hyperlink ref="A51" location="T7S3!A1" display="T7S3" xr:uid="{6CC2A1E3-A877-45B9-B249-9EBB23A099D7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sheetPr>
    <tabColor theme="9" tint="0.59999389629810485"/>
  </sheetPr>
  <dimension ref="A1:I35"/>
  <sheetViews>
    <sheetView topLeftCell="A13" workbookViewId="0">
      <selection activeCell="E32" sqref="E32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09" t="s">
        <v>258</v>
      </c>
    </row>
    <row r="3" spans="1:9" ht="18.75" x14ac:dyDescent="0.3">
      <c r="A3" s="29" t="s">
        <v>42</v>
      </c>
    </row>
    <row r="5" spans="1:9" x14ac:dyDescent="0.25">
      <c r="A5" s="28" t="s">
        <v>15</v>
      </c>
      <c r="C5" s="28" t="str">
        <f>Índex!A7</f>
        <v>1r trimestre 2025</v>
      </c>
    </row>
    <row r="6" spans="1:9" ht="15.75" thickBot="1" x14ac:dyDescent="0.3">
      <c r="A6" s="30" t="s">
        <v>35</v>
      </c>
      <c r="B6" s="31"/>
      <c r="C6" s="31"/>
      <c r="D6" s="31"/>
      <c r="E6" s="31"/>
      <c r="F6" s="31"/>
      <c r="G6" s="31"/>
      <c r="H6" s="31"/>
      <c r="I6" s="31"/>
    </row>
    <row r="29" spans="1:8" x14ac:dyDescent="0.25">
      <c r="A29" s="43" t="s">
        <v>34</v>
      </c>
    </row>
    <row r="30" spans="1:8" x14ac:dyDescent="0.25">
      <c r="A30" s="43"/>
    </row>
    <row r="31" spans="1:8" ht="30" x14ac:dyDescent="0.25">
      <c r="B31" s="138" t="s">
        <v>36</v>
      </c>
      <c r="C31" s="141" t="s">
        <v>379</v>
      </c>
      <c r="D31" s="141" t="s">
        <v>380</v>
      </c>
      <c r="E31" s="141" t="s">
        <v>381</v>
      </c>
    </row>
    <row r="32" spans="1:8" x14ac:dyDescent="0.25">
      <c r="A32" s="139" t="s">
        <v>29</v>
      </c>
      <c r="B32" s="142">
        <v>313355</v>
      </c>
      <c r="C32" s="46">
        <v>1.7402879916881768E-2</v>
      </c>
      <c r="D32" s="46">
        <v>0.18398183343283131</v>
      </c>
      <c r="E32" s="46">
        <v>0.25821126851048792</v>
      </c>
      <c r="H32" s="72"/>
    </row>
    <row r="33" spans="1:5" x14ac:dyDescent="0.25">
      <c r="A33" s="139" t="s">
        <v>30</v>
      </c>
      <c r="B33" s="142">
        <v>1682390</v>
      </c>
      <c r="C33" s="46">
        <v>2.3111984115642019E-2</v>
      </c>
      <c r="D33" s="46">
        <v>0.1214654862678988</v>
      </c>
      <c r="E33" s="46">
        <v>0.15065342372198212</v>
      </c>
    </row>
    <row r="34" spans="1:5" x14ac:dyDescent="0.25">
      <c r="A34" s="139" t="s">
        <v>31</v>
      </c>
      <c r="B34" s="143">
        <v>2185890</v>
      </c>
      <c r="C34" s="46">
        <v>1.9070063427016972E-2</v>
      </c>
      <c r="D34" s="46">
        <v>0.12245547694434374</v>
      </c>
      <c r="E34" s="46">
        <v>9.722897871053976E-2</v>
      </c>
    </row>
    <row r="35" spans="1:5" x14ac:dyDescent="0.25">
      <c r="A35" s="139" t="s">
        <v>32</v>
      </c>
      <c r="B35" s="143">
        <v>3139605</v>
      </c>
      <c r="C35" s="46">
        <v>1.4721780963816093E-2</v>
      </c>
      <c r="D35" s="46">
        <v>0.13088019122204098</v>
      </c>
      <c r="E35" s="46">
        <v>0.12719519547964145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sheetPr>
    <tabColor theme="9" tint="0.79998168889431442"/>
  </sheetPr>
  <dimension ref="A1:I53"/>
  <sheetViews>
    <sheetView workbookViewId="0">
      <selection activeCell="C1" sqref="C1"/>
    </sheetView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61" t="s">
        <v>28</v>
      </c>
      <c r="B1" s="209" t="s">
        <v>258</v>
      </c>
    </row>
    <row r="3" spans="1:9" ht="18.75" x14ac:dyDescent="0.3">
      <c r="A3" s="29" t="s">
        <v>41</v>
      </c>
    </row>
    <row r="5" spans="1:9" x14ac:dyDescent="0.25">
      <c r="A5" s="28" t="s">
        <v>16</v>
      </c>
      <c r="C5" s="28" t="str">
        <f>Índex!A7</f>
        <v>1r trimestre 2025</v>
      </c>
    </row>
    <row r="6" spans="1:9" ht="15.75" thickBot="1" x14ac:dyDescent="0.3">
      <c r="A6" s="30" t="str">
        <f>Índex!B28</f>
        <v>Variació interanual llocs de treball assalariat. Baix Llobregat.</v>
      </c>
      <c r="B6" s="31"/>
      <c r="C6" s="31"/>
      <c r="D6" s="31"/>
      <c r="E6" s="31"/>
      <c r="F6" s="31"/>
      <c r="G6" s="31"/>
      <c r="H6" s="31"/>
      <c r="I6" s="31"/>
    </row>
    <row r="29" spans="1:3" x14ac:dyDescent="0.25">
      <c r="A29" s="43" t="s">
        <v>34</v>
      </c>
    </row>
    <row r="30" spans="1:3" x14ac:dyDescent="0.25">
      <c r="A30" s="43"/>
    </row>
    <row r="31" spans="1:3" ht="30.75" customHeight="1" x14ac:dyDescent="0.25">
      <c r="B31" s="141" t="s">
        <v>40</v>
      </c>
      <c r="C31" s="141" t="s">
        <v>39</v>
      </c>
    </row>
    <row r="32" spans="1:3" hidden="1" x14ac:dyDescent="0.25">
      <c r="A32" s="271">
        <v>2016</v>
      </c>
      <c r="B32" s="142">
        <v>228443</v>
      </c>
      <c r="C32" s="46">
        <f>(B32-B42)/B42</f>
        <v>5.8591559738460329E-2</v>
      </c>
    </row>
    <row r="33" spans="1:5" x14ac:dyDescent="0.25">
      <c r="A33" s="271">
        <v>2017</v>
      </c>
      <c r="B33" s="142">
        <v>238962</v>
      </c>
      <c r="C33" s="46">
        <f>(B33-B32)/B32</f>
        <v>4.604649737571298E-2</v>
      </c>
      <c r="D33" s="210"/>
    </row>
    <row r="34" spans="1:5" x14ac:dyDescent="0.25">
      <c r="A34" s="271">
        <v>2018</v>
      </c>
      <c r="B34" s="143">
        <v>254715</v>
      </c>
      <c r="C34" s="46">
        <f>(B34-B33)/B33</f>
        <v>6.5922615311221025E-2</v>
      </c>
      <c r="D34" s="146">
        <f>B34-B33</f>
        <v>15753</v>
      </c>
    </row>
    <row r="35" spans="1:5" x14ac:dyDescent="0.25">
      <c r="A35" s="145">
        <v>2019</v>
      </c>
      <c r="B35" s="143">
        <v>264662</v>
      </c>
      <c r="C35" s="46">
        <f>(B35-B34)/B34</f>
        <v>3.9051488918987888E-2</v>
      </c>
      <c r="D35" s="146"/>
    </row>
    <row r="36" spans="1:5" x14ac:dyDescent="0.25">
      <c r="A36" s="145">
        <v>2020</v>
      </c>
      <c r="B36" s="143">
        <v>266207</v>
      </c>
      <c r="C36" s="46">
        <f>(B36-B35)/B35</f>
        <v>5.8376344167277508E-3</v>
      </c>
      <c r="D36" s="186"/>
      <c r="E36" s="72"/>
    </row>
    <row r="37" spans="1:5" x14ac:dyDescent="0.25">
      <c r="A37" s="145">
        <v>2021</v>
      </c>
      <c r="B37" s="142">
        <v>273895</v>
      </c>
      <c r="C37" s="46">
        <f t="shared" ref="C37" si="0">(B37-B36)/B36</f>
        <v>2.8879781523400962E-2</v>
      </c>
      <c r="D37" s="186"/>
    </row>
    <row r="38" spans="1:5" x14ac:dyDescent="0.25">
      <c r="A38" s="145">
        <v>2022</v>
      </c>
      <c r="B38" s="142">
        <v>287750</v>
      </c>
      <c r="C38" s="46">
        <f>(B38-B37)/B37</f>
        <v>5.0585078223406778E-2</v>
      </c>
      <c r="D38" s="186"/>
    </row>
    <row r="39" spans="1:5" x14ac:dyDescent="0.25">
      <c r="A39" s="145">
        <v>2023</v>
      </c>
      <c r="B39" s="142">
        <v>298275</v>
      </c>
      <c r="C39" s="46">
        <f>(B39-B38)/B38</f>
        <v>3.6576889661164208E-2</v>
      </c>
      <c r="D39" s="186"/>
      <c r="E39" s="72"/>
    </row>
    <row r="40" spans="1:5" x14ac:dyDescent="0.25">
      <c r="A40" s="145">
        <v>2024</v>
      </c>
      <c r="B40" s="142">
        <v>307995</v>
      </c>
      <c r="C40" s="46">
        <f>(B40-B39)/B39</f>
        <v>3.2587377420165951E-2</v>
      </c>
      <c r="D40" s="210"/>
    </row>
    <row r="41" spans="1:5" x14ac:dyDescent="0.25">
      <c r="A41" s="145">
        <v>2025</v>
      </c>
      <c r="B41" s="142">
        <v>313355</v>
      </c>
      <c r="C41" s="46">
        <f>(B41-B40)/B40</f>
        <v>1.7402879916881768E-2</v>
      </c>
      <c r="D41" s="210"/>
      <c r="E41" s="72"/>
    </row>
    <row r="42" spans="1:5" hidden="1" x14ac:dyDescent="0.25">
      <c r="A42" s="202">
        <v>2015</v>
      </c>
      <c r="B42" s="186">
        <v>215799</v>
      </c>
      <c r="C42" s="36"/>
      <c r="D42" s="210"/>
    </row>
    <row r="43" spans="1:5" x14ac:dyDescent="0.25">
      <c r="A43" s="36"/>
      <c r="B43" s="36"/>
      <c r="C43" s="36"/>
    </row>
    <row r="44" spans="1:5" x14ac:dyDescent="0.25">
      <c r="A44" s="36"/>
      <c r="B44" s="36"/>
      <c r="C44" s="36"/>
    </row>
    <row r="45" spans="1:5" x14ac:dyDescent="0.25">
      <c r="A45" s="36"/>
      <c r="B45" s="36"/>
      <c r="C45" s="36"/>
    </row>
    <row r="46" spans="1:5" x14ac:dyDescent="0.25">
      <c r="A46" s="36"/>
      <c r="B46" s="36"/>
      <c r="C46" s="36"/>
    </row>
    <row r="47" spans="1:5" x14ac:dyDescent="0.25">
      <c r="A47" s="36"/>
      <c r="B47" s="36"/>
      <c r="C47" s="36"/>
    </row>
    <row r="48" spans="1:5" x14ac:dyDescent="0.25">
      <c r="A48" s="36"/>
      <c r="B48" s="36"/>
      <c r="C48" s="36"/>
    </row>
    <row r="49" spans="1:3" x14ac:dyDescent="0.25">
      <c r="A49" s="36"/>
      <c r="B49" s="36"/>
      <c r="C49" s="36"/>
    </row>
    <row r="50" spans="1:3" x14ac:dyDescent="0.25">
      <c r="A50" s="36"/>
      <c r="B50" s="36"/>
      <c r="C50" s="36"/>
    </row>
    <row r="51" spans="1:3" x14ac:dyDescent="0.25">
      <c r="A51" s="36"/>
      <c r="B51" s="36"/>
      <c r="C51" s="36"/>
    </row>
    <row r="52" spans="1:3" x14ac:dyDescent="0.25">
      <c r="A52" s="36"/>
      <c r="B52" s="36"/>
      <c r="C52" s="36"/>
    </row>
    <row r="53" spans="1:3" x14ac:dyDescent="0.25">
      <c r="A53" s="36"/>
      <c r="B53" s="36"/>
      <c r="C53" s="36"/>
    </row>
  </sheetData>
  <sortState xmlns:xlrd2="http://schemas.microsoft.com/office/spreadsheetml/2017/richdata2" ref="N30:O35">
    <sortCondition ref="N29:N35"/>
  </sortState>
  <hyperlinks>
    <hyperlink ref="A1" location="Índex!A1" display="TORNAR A L'ÍNDEX" xr:uid="{7892EAB3-CF61-4C77-9E84-FE0C1B66547D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E509-246F-4BD9-81EF-23ABB547A776}">
  <sheetPr>
    <tabColor theme="9" tint="0.59999389629810485"/>
  </sheetPr>
  <dimension ref="A1:I35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09" t="s">
        <v>258</v>
      </c>
    </row>
    <row r="3" spans="1:9" ht="18.75" x14ac:dyDescent="0.3">
      <c r="A3" s="29" t="s">
        <v>42</v>
      </c>
    </row>
    <row r="5" spans="1:9" x14ac:dyDescent="0.25">
      <c r="A5" s="28" t="s">
        <v>193</v>
      </c>
      <c r="C5" s="28" t="str">
        <f>Índex!A7</f>
        <v>1r trimestre 2025</v>
      </c>
    </row>
    <row r="6" spans="1:9" ht="15.75" thickBot="1" x14ac:dyDescent="0.3">
      <c r="A6" s="30" t="s">
        <v>194</v>
      </c>
      <c r="B6" s="31"/>
      <c r="C6" s="31"/>
      <c r="D6" s="31"/>
      <c r="E6" s="31"/>
      <c r="F6" s="31"/>
      <c r="G6" s="31"/>
      <c r="H6" s="31"/>
      <c r="I6" s="31"/>
    </row>
    <row r="29" spans="1:4" x14ac:dyDescent="0.25">
      <c r="A29" s="43" t="s">
        <v>34</v>
      </c>
    </row>
    <row r="30" spans="1:4" x14ac:dyDescent="0.25">
      <c r="A30" s="43"/>
    </row>
    <row r="31" spans="1:4" ht="30" x14ac:dyDescent="0.25">
      <c r="B31" s="141" t="s">
        <v>379</v>
      </c>
      <c r="C31" s="141" t="s">
        <v>380</v>
      </c>
      <c r="D31" s="141" t="s">
        <v>381</v>
      </c>
    </row>
    <row r="32" spans="1:4" x14ac:dyDescent="0.25">
      <c r="A32" s="147" t="s">
        <v>186</v>
      </c>
      <c r="B32" s="46">
        <v>1.0151017181844656E-2</v>
      </c>
      <c r="C32" s="46">
        <v>3.1189216277509278E-2</v>
      </c>
      <c r="D32" s="46">
        <v>-6.1792412732513659E-2</v>
      </c>
    </row>
    <row r="33" spans="1:4" x14ac:dyDescent="0.25">
      <c r="A33" s="147" t="s">
        <v>187</v>
      </c>
      <c r="B33" s="46">
        <v>-5.6773090775898904E-3</v>
      </c>
      <c r="C33" s="46">
        <v>0.16223313163603151</v>
      </c>
      <c r="D33" s="46">
        <v>0.186687649355948</v>
      </c>
    </row>
    <row r="34" spans="1:4" x14ac:dyDescent="0.25">
      <c r="A34" s="147" t="s">
        <v>188</v>
      </c>
      <c r="B34" s="46">
        <v>4.3480313473704089E-2</v>
      </c>
      <c r="C34" s="46">
        <v>0.37538580246913578</v>
      </c>
      <c r="D34" s="46">
        <v>1.2333932865832711</v>
      </c>
    </row>
    <row r="35" spans="1:4" x14ac:dyDescent="0.25">
      <c r="A35" s="147" t="s">
        <v>132</v>
      </c>
      <c r="B35" s="46">
        <v>1.7402879916881768E-2</v>
      </c>
      <c r="C35" s="46">
        <v>0.16855051331869017</v>
      </c>
      <c r="D35" s="46">
        <v>0.26601942532079254</v>
      </c>
    </row>
  </sheetData>
  <hyperlinks>
    <hyperlink ref="A1" location="Índex!A1" display="TORNAR A L'ÍNDEX" xr:uid="{EB22EEFF-DEEB-44CB-BFF8-E0FFE3F85268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sheetPr>
    <tabColor theme="9" tint="0.79998168889431442"/>
  </sheetPr>
  <dimension ref="A1:P23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39.5703125" style="1" customWidth="1"/>
    <col min="2" max="2" width="10.5703125" style="1" customWidth="1"/>
    <col min="3" max="4" width="9.7109375" style="1" customWidth="1"/>
    <col min="5" max="5" width="11.5703125" style="1" customWidth="1"/>
    <col min="6" max="15" width="11.42578125" style="1"/>
    <col min="16" max="16" width="11.42578125" style="126"/>
    <col min="17" max="16384" width="11.42578125" style="1"/>
  </cols>
  <sheetData>
    <row r="1" spans="1:7" x14ac:dyDescent="0.25">
      <c r="A1" s="2" t="s">
        <v>28</v>
      </c>
      <c r="C1" s="209" t="s">
        <v>258</v>
      </c>
    </row>
    <row r="3" spans="1:7" ht="18.75" x14ac:dyDescent="0.3">
      <c r="A3" s="29" t="s">
        <v>41</v>
      </c>
    </row>
    <row r="5" spans="1:7" x14ac:dyDescent="0.25">
      <c r="A5" s="28" t="str">
        <f>Índex!A30</f>
        <v>TRGSS1</v>
      </c>
      <c r="C5" s="28" t="str">
        <f>Índex!A7</f>
        <v>1r trimestre 2025</v>
      </c>
    </row>
    <row r="6" spans="1:7" ht="15.75" thickBot="1" x14ac:dyDescent="0.3">
      <c r="A6" s="30" t="str">
        <f>Índex!B30</f>
        <v>Activitats econòmiques més rellevants. Baix Llobregat.</v>
      </c>
      <c r="B6" s="31"/>
      <c r="C6" s="31"/>
      <c r="D6" s="31"/>
      <c r="E6" s="31"/>
      <c r="F6" s="31"/>
    </row>
    <row r="8" spans="1:7" x14ac:dyDescent="0.25">
      <c r="B8" s="53"/>
      <c r="C8" s="53"/>
      <c r="D8" s="298" t="s">
        <v>130</v>
      </c>
      <c r="E8" s="298"/>
      <c r="F8" s="298"/>
    </row>
    <row r="9" spans="1:7" ht="15.75" x14ac:dyDescent="0.25">
      <c r="A9" s="9"/>
      <c r="B9" s="10">
        <v>2025</v>
      </c>
      <c r="C9" s="10" t="s">
        <v>131</v>
      </c>
      <c r="D9" s="10" t="s">
        <v>382</v>
      </c>
      <c r="E9" s="10" t="s">
        <v>383</v>
      </c>
      <c r="F9" s="10" t="s">
        <v>384</v>
      </c>
    </row>
    <row r="10" spans="1:7" x14ac:dyDescent="0.25">
      <c r="A10" s="11" t="s">
        <v>132</v>
      </c>
      <c r="B10" s="12">
        <v>313355</v>
      </c>
      <c r="C10" s="13">
        <v>1</v>
      </c>
      <c r="D10" s="13">
        <v>1.7402879916881768E-2</v>
      </c>
      <c r="E10" s="13">
        <v>0.18398183343283131</v>
      </c>
      <c r="F10" s="13">
        <v>0.25821126851048792</v>
      </c>
      <c r="G10" s="72"/>
    </row>
    <row r="11" spans="1:7" ht="45" x14ac:dyDescent="0.25">
      <c r="A11" s="14" t="s">
        <v>322</v>
      </c>
      <c r="B11" s="15">
        <v>30550</v>
      </c>
      <c r="C11" s="16">
        <v>9.7225604311758307E-2</v>
      </c>
      <c r="D11" s="16">
        <v>2.0203706795792285E-2</v>
      </c>
      <c r="E11" s="16">
        <v>0.12349220358929097</v>
      </c>
      <c r="F11" s="16">
        <v>0.17013942086716716</v>
      </c>
    </row>
    <row r="12" spans="1:7" ht="30" x14ac:dyDescent="0.25">
      <c r="A12" s="14" t="s">
        <v>320</v>
      </c>
      <c r="B12" s="15">
        <v>25065</v>
      </c>
      <c r="C12" s="16">
        <v>8.285848796246692E-2</v>
      </c>
      <c r="D12" s="16">
        <v>-1.7829153605015673E-2</v>
      </c>
      <c r="E12" s="16">
        <v>0.15800415800415801</v>
      </c>
      <c r="F12" s="16">
        <v>0.275248028491478</v>
      </c>
    </row>
    <row r="13" spans="1:7" x14ac:dyDescent="0.25">
      <c r="A13" s="14" t="s">
        <v>329</v>
      </c>
      <c r="B13" s="15">
        <v>22130</v>
      </c>
      <c r="C13" s="16">
        <v>6.816669101771132E-2</v>
      </c>
      <c r="D13" s="16">
        <v>5.4060490592998334E-2</v>
      </c>
      <c r="E13" s="16">
        <v>0.7958289377586627</v>
      </c>
      <c r="F13" s="16">
        <v>1.6001644930090471</v>
      </c>
    </row>
    <row r="14" spans="1:7" x14ac:dyDescent="0.25">
      <c r="A14" s="14" t="s">
        <v>321</v>
      </c>
      <c r="B14" s="15">
        <v>17690</v>
      </c>
      <c r="C14" s="16">
        <v>5.5958700628256954E-2</v>
      </c>
      <c r="D14" s="16">
        <v>2.6399767914128229E-2</v>
      </c>
      <c r="E14" s="16">
        <v>0.10039810898233391</v>
      </c>
      <c r="F14" s="16">
        <v>0.3417779126213592</v>
      </c>
    </row>
    <row r="15" spans="1:7" ht="30" x14ac:dyDescent="0.25">
      <c r="A15" s="14" t="s">
        <v>331</v>
      </c>
      <c r="B15" s="15">
        <v>15730</v>
      </c>
      <c r="C15" s="16">
        <v>4.4789688144288055E-2</v>
      </c>
      <c r="D15" s="16">
        <v>0.1402682131206959</v>
      </c>
      <c r="E15" s="16">
        <v>0.64574178698472484</v>
      </c>
      <c r="F15" s="16">
        <v>0.75931103903366515</v>
      </c>
    </row>
    <row r="16" spans="1:7" ht="30" x14ac:dyDescent="0.25">
      <c r="A16" s="14" t="s">
        <v>323</v>
      </c>
      <c r="B16" s="15">
        <v>13295</v>
      </c>
      <c r="C16" s="16">
        <v>4.2500689946265359E-2</v>
      </c>
      <c r="D16" s="16">
        <v>1.5660809778456838E-2</v>
      </c>
      <c r="E16" s="16">
        <v>5.9278145167715721E-2</v>
      </c>
      <c r="F16" s="16">
        <v>-0.23345249077490776</v>
      </c>
    </row>
    <row r="17" spans="1:6" x14ac:dyDescent="0.25">
      <c r="A17" s="14" t="s">
        <v>332</v>
      </c>
      <c r="B17" s="15">
        <v>13315</v>
      </c>
      <c r="C17" s="16">
        <v>4.1753924576697674E-2</v>
      </c>
      <c r="D17" s="16">
        <v>3.5381026438569205E-2</v>
      </c>
      <c r="E17" s="16">
        <v>0.49556329327193083</v>
      </c>
      <c r="F17" s="16">
        <v>0.95091575091575087</v>
      </c>
    </row>
    <row r="18" spans="1:6" x14ac:dyDescent="0.25">
      <c r="A18" s="14" t="s">
        <v>333</v>
      </c>
      <c r="B18" s="15">
        <v>10365</v>
      </c>
      <c r="C18" s="16">
        <v>3.3020016558710369E-2</v>
      </c>
      <c r="D18" s="16">
        <v>1.9174041297935103E-2</v>
      </c>
      <c r="E18" s="16">
        <v>0.15952567401275311</v>
      </c>
      <c r="F18" s="16">
        <v>0.68181080642544212</v>
      </c>
    </row>
    <row r="19" spans="1:6" ht="30" x14ac:dyDescent="0.25">
      <c r="A19" s="14" t="s">
        <v>330</v>
      </c>
      <c r="B19" s="15">
        <v>10065</v>
      </c>
      <c r="C19" s="16">
        <v>3.2289485218915892E-2</v>
      </c>
      <c r="D19" s="16">
        <v>1.2066365007541479E-2</v>
      </c>
      <c r="E19" s="16">
        <v>-0.34395776300351977</v>
      </c>
      <c r="F19" s="16">
        <v>0.12370213241040527</v>
      </c>
    </row>
    <row r="20" spans="1:6" ht="30" x14ac:dyDescent="0.25">
      <c r="A20" s="257" t="s">
        <v>324</v>
      </c>
      <c r="B20" s="18">
        <v>8535</v>
      </c>
      <c r="C20" s="19">
        <v>2.3782853617753535E-2</v>
      </c>
      <c r="D20" s="19">
        <v>0.16518771331058021</v>
      </c>
      <c r="E20" s="19">
        <v>0.18525204832662132</v>
      </c>
      <c r="F20" s="19">
        <v>6.2889165628891658E-2</v>
      </c>
    </row>
    <row r="23" spans="1:6" x14ac:dyDescent="0.25">
      <c r="A23" s="43" t="s">
        <v>208</v>
      </c>
    </row>
  </sheetData>
  <mergeCells count="1">
    <mergeCell ref="D8:F8"/>
  </mergeCells>
  <phoneticPr fontId="19" type="noConversion"/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{7576CB97-E3E2-42DB-A516-10FBC373357E}</x14:id>
        </ext>
      </extLst>
    </cfRule>
  </conditionalFormatting>
  <hyperlinks>
    <hyperlink ref="A1" location="Índex!A1" display="TORNAR A L'ÍNDEX" xr:uid="{F86BC43F-0BD7-427D-ACF6-FFAAB9777B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76CB97-E3E2-42DB-A516-10FBC373357E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sheetPr>
    <tabColor theme="9" tint="0.59999389629810485"/>
  </sheetPr>
  <dimension ref="A1:D34"/>
  <sheetViews>
    <sheetView workbookViewId="0"/>
  </sheetViews>
  <sheetFormatPr baseColWidth="10" defaultColWidth="11.42578125" defaultRowHeight="15" x14ac:dyDescent="0.25"/>
  <cols>
    <col min="1" max="1" width="64.28515625" style="1" customWidth="1"/>
    <col min="2" max="16384" width="11.42578125" style="1"/>
  </cols>
  <sheetData>
    <row r="1" spans="1:4" x14ac:dyDescent="0.25">
      <c r="A1" s="2" t="s">
        <v>28</v>
      </c>
      <c r="B1" s="209" t="s">
        <v>258</v>
      </c>
    </row>
    <row r="3" spans="1:4" ht="18.75" x14ac:dyDescent="0.3">
      <c r="A3" s="29" t="str">
        <f>TRGSS1!A3</f>
        <v>LLOCS DE TREBALL. RÈGIM GENERAL SEGURETAT SOCIAL.</v>
      </c>
    </row>
    <row r="5" spans="1:4" x14ac:dyDescent="0.25">
      <c r="A5" s="28" t="str">
        <f>Índex!A31</f>
        <v>TRGSS2</v>
      </c>
      <c r="C5" s="28" t="str">
        <f>Índex!A7</f>
        <v>1r trimestre 2025</v>
      </c>
    </row>
    <row r="6" spans="1:4" ht="15.75" thickBot="1" x14ac:dyDescent="0.3">
      <c r="A6" s="249" t="str">
        <f>Índex!B31</f>
        <v>Dinamisme llocs de treball.</v>
      </c>
      <c r="B6" s="31"/>
      <c r="C6" s="31"/>
      <c r="D6" s="31"/>
    </row>
    <row r="7" spans="1:4" x14ac:dyDescent="0.25">
      <c r="A7" s="287" t="s">
        <v>54</v>
      </c>
      <c r="B7" s="289" t="s">
        <v>55</v>
      </c>
      <c r="C7" s="291" t="s">
        <v>58</v>
      </c>
      <c r="D7" s="291"/>
    </row>
    <row r="8" spans="1:4" x14ac:dyDescent="0.25">
      <c r="A8" s="288"/>
      <c r="B8" s="290"/>
      <c r="C8" s="32" t="s">
        <v>55</v>
      </c>
      <c r="D8" s="32" t="s">
        <v>56</v>
      </c>
    </row>
    <row r="9" spans="1:4" x14ac:dyDescent="0.25">
      <c r="A9" s="33" t="s">
        <v>70</v>
      </c>
      <c r="B9" s="51">
        <v>15730</v>
      </c>
      <c r="C9" s="51">
        <v>1935</v>
      </c>
      <c r="D9" s="52">
        <v>0.1402682131206959</v>
      </c>
    </row>
    <row r="10" spans="1:4" x14ac:dyDescent="0.25">
      <c r="A10" s="33" t="s">
        <v>49</v>
      </c>
      <c r="B10" s="51">
        <v>8535</v>
      </c>
      <c r="C10" s="51">
        <v>1210</v>
      </c>
      <c r="D10" s="52">
        <v>0.16518771331058021</v>
      </c>
    </row>
    <row r="11" spans="1:4" x14ac:dyDescent="0.25">
      <c r="A11" s="33" t="s">
        <v>53</v>
      </c>
      <c r="B11" s="51">
        <v>22130</v>
      </c>
      <c r="C11" s="51">
        <v>1135</v>
      </c>
      <c r="D11" s="52">
        <v>5.4060490592998334E-2</v>
      </c>
    </row>
    <row r="12" spans="1:4" ht="30" x14ac:dyDescent="0.25">
      <c r="A12" s="33" t="s">
        <v>47</v>
      </c>
      <c r="B12" s="51">
        <v>30550</v>
      </c>
      <c r="C12" s="51">
        <v>605</v>
      </c>
      <c r="D12" s="52">
        <v>2.0203706795792285E-2</v>
      </c>
    </row>
    <row r="13" spans="1:4" x14ac:dyDescent="0.25">
      <c r="A13" s="33" t="s">
        <v>118</v>
      </c>
      <c r="B13" s="51">
        <v>7425</v>
      </c>
      <c r="C13" s="51">
        <v>580</v>
      </c>
      <c r="D13" s="52">
        <v>8.473338203067933E-2</v>
      </c>
    </row>
    <row r="14" spans="1:4" x14ac:dyDescent="0.25">
      <c r="A14" s="33" t="s">
        <v>46</v>
      </c>
      <c r="B14" s="51">
        <v>17690</v>
      </c>
      <c r="C14" s="51">
        <v>455</v>
      </c>
      <c r="D14" s="52">
        <v>2.6399767914128229E-2</v>
      </c>
    </row>
    <row r="15" spans="1:4" x14ac:dyDescent="0.25">
      <c r="A15" s="33" t="s">
        <v>114</v>
      </c>
      <c r="B15" s="51">
        <v>13315</v>
      </c>
      <c r="C15" s="51">
        <v>455</v>
      </c>
      <c r="D15" s="52">
        <v>3.5381026438569205E-2</v>
      </c>
    </row>
    <row r="16" spans="1:4" x14ac:dyDescent="0.25">
      <c r="A16" s="33" t="s">
        <v>173</v>
      </c>
      <c r="B16" s="51">
        <v>2035</v>
      </c>
      <c r="C16" s="51">
        <v>450</v>
      </c>
      <c r="D16" s="52">
        <v>0.28391167192429023</v>
      </c>
    </row>
    <row r="17" spans="1:4" x14ac:dyDescent="0.25">
      <c r="A17" s="33" t="s">
        <v>48</v>
      </c>
      <c r="B17" s="51">
        <v>13295</v>
      </c>
      <c r="C17" s="51">
        <v>205</v>
      </c>
      <c r="D17" s="52">
        <v>1.5660809778456838E-2</v>
      </c>
    </row>
    <row r="18" spans="1:4" x14ac:dyDescent="0.25">
      <c r="A18" s="33" t="s">
        <v>68</v>
      </c>
      <c r="B18" s="51">
        <v>10365</v>
      </c>
      <c r="C18" s="51">
        <v>195</v>
      </c>
      <c r="D18" s="52">
        <v>1.9174041297935103E-2</v>
      </c>
    </row>
    <row r="19" spans="1:4" ht="15" customHeight="1" x14ac:dyDescent="0.25">
      <c r="A19" s="292" t="s">
        <v>57</v>
      </c>
      <c r="B19" s="294" t="s">
        <v>55</v>
      </c>
      <c r="C19" s="295" t="s">
        <v>58</v>
      </c>
      <c r="D19" s="295"/>
    </row>
    <row r="20" spans="1:4" x14ac:dyDescent="0.25">
      <c r="A20" s="293"/>
      <c r="B20" s="290"/>
      <c r="C20" s="32" t="s">
        <v>55</v>
      </c>
      <c r="D20" s="32" t="s">
        <v>56</v>
      </c>
    </row>
    <row r="21" spans="1:4" x14ac:dyDescent="0.25">
      <c r="A21" s="77" t="s">
        <v>109</v>
      </c>
      <c r="B21" s="34">
        <v>5465</v>
      </c>
      <c r="C21" s="34">
        <v>-1375</v>
      </c>
      <c r="D21" s="35">
        <v>-0.20102339181286549</v>
      </c>
    </row>
    <row r="22" spans="1:4" x14ac:dyDescent="0.25">
      <c r="A22" s="77" t="s">
        <v>45</v>
      </c>
      <c r="B22" s="34">
        <v>25065</v>
      </c>
      <c r="C22" s="34">
        <v>-455</v>
      </c>
      <c r="D22" s="35">
        <v>-1.7829153605015673E-2</v>
      </c>
    </row>
    <row r="23" spans="1:4" x14ac:dyDescent="0.25">
      <c r="A23" s="77" t="s">
        <v>164</v>
      </c>
      <c r="B23" s="34">
        <v>1070</v>
      </c>
      <c r="C23" s="34">
        <v>-300</v>
      </c>
      <c r="D23" s="35">
        <v>-0.21897810218978103</v>
      </c>
    </row>
    <row r="24" spans="1:4" ht="16.5" customHeight="1" x14ac:dyDescent="0.25">
      <c r="A24" s="77" t="s">
        <v>140</v>
      </c>
      <c r="B24" s="34">
        <v>5585</v>
      </c>
      <c r="C24" s="34">
        <v>-250</v>
      </c>
      <c r="D24" s="35">
        <v>-4.2844901456726647E-2</v>
      </c>
    </row>
    <row r="25" spans="1:4" x14ac:dyDescent="0.25">
      <c r="A25" s="77" t="s">
        <v>122</v>
      </c>
      <c r="B25" s="34">
        <v>1280</v>
      </c>
      <c r="C25" s="34">
        <v>-215</v>
      </c>
      <c r="D25" s="35">
        <v>-0.14381270903010032</v>
      </c>
    </row>
    <row r="26" spans="1:4" x14ac:dyDescent="0.25">
      <c r="A26" s="77" t="s">
        <v>154</v>
      </c>
      <c r="B26" s="34">
        <v>2225</v>
      </c>
      <c r="C26" s="34">
        <v>-200</v>
      </c>
      <c r="D26" s="35">
        <v>-8.247422680412371E-2</v>
      </c>
    </row>
    <row r="27" spans="1:4" x14ac:dyDescent="0.25">
      <c r="A27" s="77" t="s">
        <v>126</v>
      </c>
      <c r="B27" s="34">
        <v>7030</v>
      </c>
      <c r="C27" s="34">
        <v>-140</v>
      </c>
      <c r="D27" s="35">
        <v>-1.9525801952580194E-2</v>
      </c>
    </row>
    <row r="28" spans="1:4" x14ac:dyDescent="0.25">
      <c r="A28" s="77" t="s">
        <v>52</v>
      </c>
      <c r="B28" s="34">
        <v>4715</v>
      </c>
      <c r="C28" s="34">
        <v>-120</v>
      </c>
      <c r="D28" s="35">
        <v>-2.481902792140641E-2</v>
      </c>
    </row>
    <row r="29" spans="1:4" x14ac:dyDescent="0.25">
      <c r="A29" s="77" t="s">
        <v>121</v>
      </c>
      <c r="B29" s="34">
        <v>2125</v>
      </c>
      <c r="C29" s="34">
        <v>-110</v>
      </c>
      <c r="D29" s="35">
        <v>-4.9217002237136466E-2</v>
      </c>
    </row>
    <row r="30" spans="1:4" x14ac:dyDescent="0.25">
      <c r="A30" s="268" t="s">
        <v>147</v>
      </c>
      <c r="B30" s="45">
        <v>2910</v>
      </c>
      <c r="C30" s="45">
        <v>-85</v>
      </c>
      <c r="D30" s="203">
        <v>-2.8380634390651086E-2</v>
      </c>
    </row>
    <row r="31" spans="1:4" x14ac:dyDescent="0.25">
      <c r="A31" s="225"/>
      <c r="B31" s="226"/>
      <c r="C31" s="226"/>
      <c r="D31" s="227"/>
    </row>
    <row r="33" spans="1:1" x14ac:dyDescent="0.25">
      <c r="A33" s="43" t="s">
        <v>208</v>
      </c>
    </row>
    <row r="34" spans="1:1" x14ac:dyDescent="0.25">
      <c r="A34" s="43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{5CF772A7-33EC-4205-93A7-80310089AA30}</x14:id>
        </ext>
      </extLst>
    </cfRule>
  </conditionalFormatting>
  <conditionalFormatting sqref="B10:B31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{42230BAA-C1F4-4F53-8FAC-FFAF5FB39D58}</x14:id>
        </ext>
      </extLst>
    </cfRule>
  </conditionalFormatting>
  <conditionalFormatting sqref="B21:B31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{46880F6B-FD58-44CF-9EAD-30529C26B06D}</x14:id>
        </ext>
      </extLst>
    </cfRule>
  </conditionalFormatting>
  <conditionalFormatting sqref="D9:D18 D21:D31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D21:D31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F772A7-33EC-4205-93A7-80310089AA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42230BAA-C1F4-4F53-8FAC-FFAF5FB39D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B10:B31</xm:sqref>
        </x14:conditionalFormatting>
        <x14:conditionalFormatting xmlns:xm="http://schemas.microsoft.com/office/excel/2006/main">
          <x14:cfRule type="dataBar" id="{46880F6B-FD58-44CF-9EAD-30529C26B06D}">
            <x14:dataBar minLength="0" maxLength="100" negativeBarColorSameAsPositive="1" axisPosition="none">
              <x14:cfvo type="min"/>
              <x14:cfvo type="max"/>
            </x14:dataBar>
          </x14:cfRule>
          <xm:sqref>B21:B31 B9:B18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E03E-446E-4A5A-B295-CB5DD8551125}">
  <sheetPr>
    <tabColor theme="8"/>
  </sheetPr>
  <dimension ref="A1:R92"/>
  <sheetViews>
    <sheetView workbookViewId="0"/>
  </sheetViews>
  <sheetFormatPr baseColWidth="10" defaultRowHeight="15" x14ac:dyDescent="0.25"/>
  <sheetData>
    <row r="1" spans="1:18" x14ac:dyDescent="0.25"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 s="47">
        <v>100</v>
      </c>
      <c r="C4" s="23">
        <f>B4/$B$92</f>
        <v>3.5244153875975821E-4</v>
      </c>
      <c r="D4">
        <v>95</v>
      </c>
      <c r="G4" t="s">
        <v>140</v>
      </c>
      <c r="H4" s="47">
        <v>5795</v>
      </c>
      <c r="I4" s="23">
        <v>2.0423987171127988E-2</v>
      </c>
      <c r="J4">
        <v>5785</v>
      </c>
      <c r="M4" t="s">
        <v>118</v>
      </c>
      <c r="N4" s="47">
        <v>2675</v>
      </c>
      <c r="O4" s="23">
        <v>9.4278111618235332E-3</v>
      </c>
      <c r="P4">
        <v>3115</v>
      </c>
      <c r="Q4">
        <v>-440</v>
      </c>
      <c r="R4" s="27">
        <v>-0.14125200642054575</v>
      </c>
    </row>
    <row r="5" spans="1:18" x14ac:dyDescent="0.25">
      <c r="A5" t="s">
        <v>133</v>
      </c>
      <c r="B5" s="47">
        <v>60</v>
      </c>
      <c r="C5" s="23">
        <f t="shared" ref="C5:C68" si="0">B5/$B$92</f>
        <v>2.1146492325585493E-4</v>
      </c>
      <c r="D5">
        <v>70</v>
      </c>
      <c r="G5" t="s">
        <v>112</v>
      </c>
      <c r="H5" s="47">
        <v>1495</v>
      </c>
      <c r="I5" s="23">
        <v>5.2690010044583856E-3</v>
      </c>
      <c r="J5">
        <v>1405</v>
      </c>
      <c r="M5" t="s">
        <v>110</v>
      </c>
      <c r="N5" s="47">
        <v>4435</v>
      </c>
      <c r="O5" s="23">
        <v>1.5630782243995278E-2</v>
      </c>
      <c r="P5">
        <v>4745</v>
      </c>
      <c r="Q5">
        <v>-310</v>
      </c>
      <c r="R5" s="27">
        <v>-6.5331928345626969E-2</v>
      </c>
    </row>
    <row r="6" spans="1:18" x14ac:dyDescent="0.25">
      <c r="A6" t="s">
        <v>134</v>
      </c>
      <c r="B6" s="47">
        <v>0</v>
      </c>
      <c r="C6" s="23">
        <f t="shared" si="0"/>
        <v>0</v>
      </c>
      <c r="D6">
        <v>5</v>
      </c>
      <c r="G6" t="s">
        <v>146</v>
      </c>
      <c r="H6" s="47">
        <v>1015</v>
      </c>
      <c r="I6" s="23">
        <v>3.5772816184115458E-3</v>
      </c>
      <c r="J6">
        <v>930</v>
      </c>
      <c r="M6" t="s">
        <v>127</v>
      </c>
      <c r="N6" s="47">
        <v>4660</v>
      </c>
      <c r="O6" s="23">
        <v>1.6423775706204732E-2</v>
      </c>
      <c r="P6">
        <v>4920</v>
      </c>
      <c r="Q6">
        <v>-260</v>
      </c>
      <c r="R6" s="27">
        <v>-5.2845528455284556E-2</v>
      </c>
    </row>
    <row r="7" spans="1:18" x14ac:dyDescent="0.25">
      <c r="A7" t="s">
        <v>135</v>
      </c>
      <c r="B7" s="1">
        <v>0</v>
      </c>
      <c r="C7" s="23">
        <f t="shared" si="0"/>
        <v>0</v>
      </c>
      <c r="D7">
        <v>0</v>
      </c>
      <c r="G7" t="s">
        <v>147</v>
      </c>
      <c r="H7" s="47">
        <v>3340</v>
      </c>
      <c r="I7" s="23">
        <v>1.1771547394575924E-2</v>
      </c>
      <c r="J7">
        <v>3180</v>
      </c>
      <c r="M7" t="s">
        <v>45</v>
      </c>
      <c r="N7" s="47">
        <v>25895</v>
      </c>
      <c r="O7" s="23">
        <v>9.1264736461839399E-2</v>
      </c>
      <c r="P7">
        <v>26110</v>
      </c>
      <c r="Q7">
        <v>-215</v>
      </c>
      <c r="R7" s="27">
        <v>-8.2343929528916129E-3</v>
      </c>
    </row>
    <row r="8" spans="1:18" x14ac:dyDescent="0.25">
      <c r="A8" t="s">
        <v>136</v>
      </c>
      <c r="B8" s="1">
        <v>0</v>
      </c>
      <c r="C8" s="23">
        <f t="shared" si="0"/>
        <v>0</v>
      </c>
      <c r="D8">
        <v>0</v>
      </c>
      <c r="G8" t="s">
        <v>127</v>
      </c>
      <c r="H8" s="47">
        <v>4660</v>
      </c>
      <c r="I8" s="23">
        <v>1.6423775706204732E-2</v>
      </c>
      <c r="J8">
        <v>4920</v>
      </c>
      <c r="M8" t="s">
        <v>164</v>
      </c>
      <c r="N8" s="47">
        <v>1185</v>
      </c>
      <c r="O8" s="23">
        <v>4.1764322343031349E-3</v>
      </c>
      <c r="P8">
        <v>1360</v>
      </c>
      <c r="Q8">
        <v>-175</v>
      </c>
      <c r="R8" s="27">
        <v>-0.12867647058823528</v>
      </c>
    </row>
    <row r="9" spans="1:18" x14ac:dyDescent="0.25">
      <c r="A9" t="s">
        <v>137</v>
      </c>
      <c r="B9" s="47">
        <v>0</v>
      </c>
      <c r="C9" s="23">
        <f t="shared" si="0"/>
        <v>0</v>
      </c>
      <c r="D9">
        <v>0</v>
      </c>
      <c r="G9" t="s">
        <v>149</v>
      </c>
      <c r="H9" s="47">
        <v>3240</v>
      </c>
      <c r="I9" s="23">
        <v>1.1419105855816167E-2</v>
      </c>
      <c r="J9">
        <v>3195</v>
      </c>
      <c r="M9" t="s">
        <v>121</v>
      </c>
      <c r="N9" s="47">
        <v>2395</v>
      </c>
      <c r="O9" s="23">
        <v>8.4409748532962101E-3</v>
      </c>
      <c r="P9">
        <v>2470</v>
      </c>
      <c r="Q9">
        <v>-75</v>
      </c>
      <c r="R9" s="27">
        <v>-3.0364372469635626E-2</v>
      </c>
    </row>
    <row r="10" spans="1:18" x14ac:dyDescent="0.25">
      <c r="A10" t="s">
        <v>138</v>
      </c>
      <c r="B10" s="47">
        <v>140</v>
      </c>
      <c r="C10" s="23">
        <f t="shared" si="0"/>
        <v>4.9341815426366155E-4</v>
      </c>
      <c r="D10">
        <v>130</v>
      </c>
      <c r="G10" t="s">
        <v>150</v>
      </c>
      <c r="H10" s="47">
        <v>2680</v>
      </c>
      <c r="I10" s="23">
        <v>9.4454332387615206E-3</v>
      </c>
      <c r="J10">
        <v>2635</v>
      </c>
      <c r="M10" t="s">
        <v>52</v>
      </c>
      <c r="N10" s="47">
        <v>4860</v>
      </c>
      <c r="O10" s="23">
        <v>1.712865878372425E-2</v>
      </c>
      <c r="P10">
        <v>4900</v>
      </c>
      <c r="Q10">
        <v>-40</v>
      </c>
      <c r="R10" s="27">
        <v>-8.1632653061224497E-3</v>
      </c>
    </row>
    <row r="11" spans="1:18" x14ac:dyDescent="0.25">
      <c r="A11" t="s">
        <v>139</v>
      </c>
      <c r="B11" s="47">
        <v>0</v>
      </c>
      <c r="C11" s="23">
        <f t="shared" si="0"/>
        <v>0</v>
      </c>
      <c r="D11">
        <v>0</v>
      </c>
      <c r="G11" t="s">
        <v>151</v>
      </c>
      <c r="H11" s="47">
        <v>1075</v>
      </c>
      <c r="I11" s="23">
        <v>3.788746541667401E-3</v>
      </c>
      <c r="J11">
        <v>995</v>
      </c>
      <c r="M11" t="s">
        <v>140</v>
      </c>
      <c r="N11" s="47">
        <v>5795</v>
      </c>
      <c r="O11" s="23">
        <v>2.0423987171127988E-2</v>
      </c>
      <c r="P11">
        <v>5785</v>
      </c>
      <c r="Q11">
        <v>10</v>
      </c>
      <c r="R11" s="27">
        <v>1.7286084701815039E-3</v>
      </c>
    </row>
    <row r="12" spans="1:18" x14ac:dyDescent="0.25">
      <c r="A12" t="s">
        <v>140</v>
      </c>
      <c r="B12" s="47">
        <v>5795</v>
      </c>
      <c r="C12" s="23">
        <f t="shared" si="0"/>
        <v>2.0423987171127988E-2</v>
      </c>
      <c r="D12">
        <v>5785</v>
      </c>
      <c r="G12" t="s">
        <v>63</v>
      </c>
      <c r="H12" s="47">
        <v>7145</v>
      </c>
      <c r="I12" s="23">
        <v>2.5181947944384726E-2</v>
      </c>
      <c r="J12">
        <v>7075</v>
      </c>
      <c r="M12" t="s">
        <v>149</v>
      </c>
      <c r="N12" s="47">
        <v>3240</v>
      </c>
      <c r="O12" s="23">
        <v>1.1419105855816167E-2</v>
      </c>
      <c r="P12">
        <v>3195</v>
      </c>
      <c r="Q12">
        <v>45</v>
      </c>
      <c r="R12" s="27">
        <v>1.4084507042253521E-2</v>
      </c>
    </row>
    <row r="13" spans="1:18" x14ac:dyDescent="0.25">
      <c r="A13" t="s">
        <v>112</v>
      </c>
      <c r="B13" s="47">
        <v>1495</v>
      </c>
      <c r="C13" s="23">
        <f t="shared" si="0"/>
        <v>5.2690010044583856E-3</v>
      </c>
      <c r="D13">
        <v>1405</v>
      </c>
      <c r="G13" t="s">
        <v>153</v>
      </c>
      <c r="H13" s="47">
        <v>950</v>
      </c>
      <c r="I13" s="23">
        <v>3.3481946182177032E-3</v>
      </c>
      <c r="J13">
        <v>865</v>
      </c>
      <c r="M13" t="s">
        <v>150</v>
      </c>
      <c r="N13" s="47">
        <v>2680</v>
      </c>
      <c r="O13" s="23">
        <v>9.4454332387615206E-3</v>
      </c>
      <c r="P13">
        <v>2635</v>
      </c>
      <c r="Q13">
        <v>45</v>
      </c>
      <c r="R13" s="27">
        <v>1.7077798861480076E-2</v>
      </c>
    </row>
    <row r="14" spans="1:18" x14ac:dyDescent="0.25">
      <c r="A14" t="s">
        <v>141</v>
      </c>
      <c r="B14" s="1">
        <v>0</v>
      </c>
      <c r="C14" s="23">
        <f t="shared" si="0"/>
        <v>0</v>
      </c>
      <c r="D14">
        <v>0</v>
      </c>
      <c r="G14" t="s">
        <v>154</v>
      </c>
      <c r="H14" s="47">
        <v>2630</v>
      </c>
      <c r="I14" s="23">
        <v>9.2692124693816418E-3</v>
      </c>
      <c r="J14">
        <v>2260</v>
      </c>
      <c r="M14" t="s">
        <v>125</v>
      </c>
      <c r="N14" s="47">
        <v>1425</v>
      </c>
      <c r="O14" s="23">
        <v>5.0222919273265549E-3</v>
      </c>
      <c r="P14">
        <v>1380</v>
      </c>
      <c r="Q14">
        <v>45</v>
      </c>
      <c r="R14" s="27">
        <v>3.2608695652173912E-2</v>
      </c>
    </row>
    <row r="15" spans="1:18" x14ac:dyDescent="0.25">
      <c r="A15" t="s">
        <v>142</v>
      </c>
      <c r="B15" s="47">
        <v>800</v>
      </c>
      <c r="C15" s="23">
        <f t="shared" si="0"/>
        <v>2.8195323100780657E-3</v>
      </c>
      <c r="D15">
        <v>865</v>
      </c>
      <c r="G15" t="s">
        <v>62</v>
      </c>
      <c r="H15" s="47">
        <v>3480</v>
      </c>
      <c r="I15" s="23">
        <v>1.2264965548839586E-2</v>
      </c>
      <c r="J15">
        <v>3360</v>
      </c>
      <c r="M15" t="s">
        <v>115</v>
      </c>
      <c r="N15" s="47">
        <v>1550</v>
      </c>
      <c r="O15" s="23">
        <v>5.4628438507762526E-3</v>
      </c>
      <c r="P15">
        <v>1495</v>
      </c>
      <c r="Q15">
        <v>55</v>
      </c>
      <c r="R15" s="27">
        <v>3.678929765886288E-2</v>
      </c>
    </row>
    <row r="16" spans="1:18" x14ac:dyDescent="0.25">
      <c r="A16" t="s">
        <v>143</v>
      </c>
      <c r="B16" s="47">
        <v>645</v>
      </c>
      <c r="C16" s="23">
        <f t="shared" si="0"/>
        <v>2.2732479250004408E-3</v>
      </c>
      <c r="D16">
        <v>685</v>
      </c>
      <c r="G16" t="s">
        <v>110</v>
      </c>
      <c r="H16" s="47">
        <v>4435</v>
      </c>
      <c r="I16" s="23">
        <v>1.5630782243995278E-2</v>
      </c>
      <c r="J16">
        <v>4745</v>
      </c>
      <c r="M16" t="s">
        <v>63</v>
      </c>
      <c r="N16" s="47">
        <v>7145</v>
      </c>
      <c r="O16" s="23">
        <v>2.5181947944384726E-2</v>
      </c>
      <c r="P16">
        <v>7075</v>
      </c>
      <c r="Q16">
        <v>70</v>
      </c>
      <c r="R16" s="27">
        <v>9.893992932862191E-3</v>
      </c>
    </row>
    <row r="17" spans="1:18" x14ac:dyDescent="0.25">
      <c r="A17" t="s">
        <v>144</v>
      </c>
      <c r="B17" s="47">
        <v>20</v>
      </c>
      <c r="C17" s="23">
        <f t="shared" si="0"/>
        <v>7.0488307751951642E-5</v>
      </c>
      <c r="D17">
        <v>20</v>
      </c>
      <c r="G17" t="s">
        <v>129</v>
      </c>
      <c r="H17" s="47">
        <v>1155</v>
      </c>
      <c r="I17" s="23">
        <v>4.0706997726752073E-3</v>
      </c>
      <c r="J17">
        <v>1060</v>
      </c>
      <c r="M17" t="s">
        <v>161</v>
      </c>
      <c r="N17" s="47">
        <v>1215</v>
      </c>
      <c r="O17" s="23">
        <v>4.2821646959310625E-3</v>
      </c>
      <c r="P17">
        <v>1140</v>
      </c>
      <c r="Q17">
        <v>75</v>
      </c>
      <c r="R17" s="27">
        <v>6.5789473684210523E-2</v>
      </c>
    </row>
    <row r="18" spans="1:18" x14ac:dyDescent="0.25">
      <c r="A18" t="s">
        <v>145</v>
      </c>
      <c r="B18" s="47">
        <v>490</v>
      </c>
      <c r="C18" s="23">
        <f t="shared" si="0"/>
        <v>1.7269635399228152E-3</v>
      </c>
      <c r="D18">
        <v>435</v>
      </c>
      <c r="G18" t="s">
        <v>157</v>
      </c>
      <c r="H18" s="47">
        <v>2575</v>
      </c>
      <c r="I18" s="23">
        <v>9.075369623063774E-3</v>
      </c>
      <c r="J18">
        <v>2295</v>
      </c>
      <c r="M18" t="s">
        <v>167</v>
      </c>
      <c r="N18" s="47">
        <v>870</v>
      </c>
      <c r="O18" s="23">
        <v>3.0662413872098965E-3</v>
      </c>
      <c r="P18">
        <v>795</v>
      </c>
      <c r="Q18">
        <v>75</v>
      </c>
      <c r="R18" s="27">
        <v>9.4339622641509441E-2</v>
      </c>
    </row>
    <row r="19" spans="1:18" x14ac:dyDescent="0.25">
      <c r="A19" t="s">
        <v>146</v>
      </c>
      <c r="B19" s="47">
        <v>1015</v>
      </c>
      <c r="C19" s="23">
        <f t="shared" si="0"/>
        <v>3.5772816184115458E-3</v>
      </c>
      <c r="D19">
        <v>930</v>
      </c>
      <c r="G19" t="s">
        <v>161</v>
      </c>
      <c r="H19" s="47">
        <v>1215</v>
      </c>
      <c r="I19" s="23">
        <v>4.2821646959310625E-3</v>
      </c>
      <c r="J19">
        <v>1140</v>
      </c>
      <c r="M19" t="s">
        <v>151</v>
      </c>
      <c r="N19" s="47">
        <v>1075</v>
      </c>
      <c r="O19" s="23">
        <v>3.788746541667401E-3</v>
      </c>
      <c r="P19">
        <v>995</v>
      </c>
      <c r="Q19">
        <v>80</v>
      </c>
      <c r="R19" s="27">
        <v>8.0402010050251257E-2</v>
      </c>
    </row>
    <row r="20" spans="1:18" x14ac:dyDescent="0.25">
      <c r="A20" t="s">
        <v>147</v>
      </c>
      <c r="B20" s="47">
        <v>3340</v>
      </c>
      <c r="C20" s="23">
        <f t="shared" si="0"/>
        <v>1.1771547394575924E-2</v>
      </c>
      <c r="D20">
        <v>3180</v>
      </c>
      <c r="G20" t="s">
        <v>50</v>
      </c>
      <c r="H20" s="47">
        <v>4650</v>
      </c>
      <c r="I20" s="23">
        <v>1.6388531552328757E-2</v>
      </c>
      <c r="J20">
        <v>4430</v>
      </c>
      <c r="M20" t="s">
        <v>111</v>
      </c>
      <c r="N20" s="47">
        <v>4010</v>
      </c>
      <c r="O20" s="23">
        <v>1.4132905704266304E-2</v>
      </c>
      <c r="P20">
        <v>3930</v>
      </c>
      <c r="Q20">
        <v>80</v>
      </c>
      <c r="R20" s="27">
        <v>2.0356234096692113E-2</v>
      </c>
    </row>
    <row r="21" spans="1:18" x14ac:dyDescent="0.25">
      <c r="A21" t="s">
        <v>148</v>
      </c>
      <c r="B21" s="47">
        <v>0</v>
      </c>
      <c r="C21" s="23">
        <f t="shared" si="0"/>
        <v>0</v>
      </c>
      <c r="D21">
        <v>0</v>
      </c>
      <c r="G21" t="s">
        <v>125</v>
      </c>
      <c r="H21" s="47">
        <v>1425</v>
      </c>
      <c r="I21" s="23">
        <v>5.0222919273265549E-3</v>
      </c>
      <c r="J21">
        <v>1380</v>
      </c>
      <c r="M21" t="s">
        <v>146</v>
      </c>
      <c r="N21" s="47">
        <v>1015</v>
      </c>
      <c r="O21" s="23">
        <v>3.5772816184115458E-3</v>
      </c>
      <c r="P21">
        <v>930</v>
      </c>
      <c r="Q21">
        <v>85</v>
      </c>
      <c r="R21" s="27">
        <v>9.1397849462365593E-2</v>
      </c>
    </row>
    <row r="22" spans="1:18" x14ac:dyDescent="0.25">
      <c r="A22" t="s">
        <v>127</v>
      </c>
      <c r="B22" s="47">
        <v>4660</v>
      </c>
      <c r="C22" s="23">
        <f t="shared" si="0"/>
        <v>1.6423775706204732E-2</v>
      </c>
      <c r="D22">
        <v>4920</v>
      </c>
      <c r="G22" t="s">
        <v>48</v>
      </c>
      <c r="H22" s="47">
        <v>13080</v>
      </c>
      <c r="I22" s="23">
        <v>4.6099353269776377E-2</v>
      </c>
      <c r="J22">
        <v>12645</v>
      </c>
      <c r="M22" t="s">
        <v>153</v>
      </c>
      <c r="N22" s="47">
        <v>950</v>
      </c>
      <c r="O22" s="23">
        <v>3.3481946182177032E-3</v>
      </c>
      <c r="P22">
        <v>865</v>
      </c>
      <c r="Q22">
        <v>85</v>
      </c>
      <c r="R22" s="27">
        <v>9.8265895953757232E-2</v>
      </c>
    </row>
    <row r="23" spans="1:18" x14ac:dyDescent="0.25">
      <c r="A23" t="s">
        <v>149</v>
      </c>
      <c r="B23" s="47">
        <v>3240</v>
      </c>
      <c r="C23" s="23">
        <f t="shared" si="0"/>
        <v>1.1419105855816167E-2</v>
      </c>
      <c r="D23">
        <v>3195</v>
      </c>
      <c r="G23" t="s">
        <v>52</v>
      </c>
      <c r="H23" s="47">
        <v>4860</v>
      </c>
      <c r="I23" s="23">
        <v>1.712865878372425E-2</v>
      </c>
      <c r="J23">
        <v>4900</v>
      </c>
      <c r="M23" t="s">
        <v>112</v>
      </c>
      <c r="N23" s="47">
        <v>1495</v>
      </c>
      <c r="O23" s="23">
        <v>5.2690010044583856E-3</v>
      </c>
      <c r="P23">
        <v>1405</v>
      </c>
      <c r="Q23">
        <v>90</v>
      </c>
      <c r="R23" s="27">
        <v>6.4056939501779361E-2</v>
      </c>
    </row>
    <row r="24" spans="1:18" x14ac:dyDescent="0.25">
      <c r="A24" t="s">
        <v>150</v>
      </c>
      <c r="B24" s="47">
        <v>2680</v>
      </c>
      <c r="C24" s="23">
        <f t="shared" si="0"/>
        <v>9.4454332387615206E-3</v>
      </c>
      <c r="D24">
        <v>2635</v>
      </c>
      <c r="G24" t="s">
        <v>47</v>
      </c>
      <c r="H24" s="47">
        <v>28845</v>
      </c>
      <c r="I24" s="23">
        <v>0.10166176185525226</v>
      </c>
      <c r="J24">
        <v>27440</v>
      </c>
      <c r="M24" t="s">
        <v>168</v>
      </c>
      <c r="N24" s="47">
        <v>2340</v>
      </c>
      <c r="O24" s="23">
        <v>8.2471320069783423E-3</v>
      </c>
      <c r="P24">
        <v>2250</v>
      </c>
      <c r="Q24">
        <v>90</v>
      </c>
      <c r="R24" s="27">
        <v>0.04</v>
      </c>
    </row>
    <row r="25" spans="1:18" x14ac:dyDescent="0.25">
      <c r="A25" t="s">
        <v>151</v>
      </c>
      <c r="B25" s="47">
        <v>1075</v>
      </c>
      <c r="C25" s="23">
        <f t="shared" si="0"/>
        <v>3.788746541667401E-3</v>
      </c>
      <c r="D25">
        <v>995</v>
      </c>
      <c r="G25" t="s">
        <v>45</v>
      </c>
      <c r="H25" s="47">
        <v>25895</v>
      </c>
      <c r="I25" s="23">
        <v>9.1264736461839399E-2</v>
      </c>
      <c r="J25">
        <v>26110</v>
      </c>
      <c r="M25" t="s">
        <v>129</v>
      </c>
      <c r="N25" s="47">
        <v>1155</v>
      </c>
      <c r="O25" s="23">
        <v>4.0706997726752073E-3</v>
      </c>
      <c r="P25">
        <v>1060</v>
      </c>
      <c r="Q25">
        <v>95</v>
      </c>
      <c r="R25" s="27">
        <v>8.9622641509433956E-2</v>
      </c>
    </row>
    <row r="26" spans="1:18" x14ac:dyDescent="0.25">
      <c r="A26" t="s">
        <v>152</v>
      </c>
      <c r="B26" s="47">
        <v>545</v>
      </c>
      <c r="C26" s="23">
        <f t="shared" si="0"/>
        <v>1.9208063862406824E-3</v>
      </c>
      <c r="D26">
        <v>520</v>
      </c>
      <c r="G26" t="s">
        <v>49</v>
      </c>
      <c r="H26" s="47">
        <v>6790</v>
      </c>
      <c r="I26" s="23">
        <v>2.3930780481787584E-2</v>
      </c>
      <c r="J26">
        <v>6655</v>
      </c>
      <c r="M26" t="s">
        <v>178</v>
      </c>
      <c r="N26" s="47">
        <v>1140</v>
      </c>
      <c r="O26" s="23">
        <v>4.0178335418612435E-3</v>
      </c>
      <c r="P26">
        <v>1040</v>
      </c>
      <c r="Q26">
        <v>100</v>
      </c>
      <c r="R26" s="27">
        <v>9.6153846153846159E-2</v>
      </c>
    </row>
    <row r="27" spans="1:18" x14ac:dyDescent="0.25">
      <c r="A27" t="s">
        <v>63</v>
      </c>
      <c r="B27" s="47">
        <v>7145</v>
      </c>
      <c r="C27" s="23">
        <f t="shared" si="0"/>
        <v>2.5181947944384726E-2</v>
      </c>
      <c r="D27">
        <v>7075</v>
      </c>
      <c r="G27" t="s">
        <v>109</v>
      </c>
      <c r="H27" s="47">
        <v>6995</v>
      </c>
      <c r="I27" s="23">
        <v>2.4653285636245088E-2</v>
      </c>
      <c r="J27">
        <v>5825</v>
      </c>
      <c r="M27" t="s">
        <v>119</v>
      </c>
      <c r="N27" s="47">
        <v>4725</v>
      </c>
      <c r="O27" s="23">
        <v>1.6652862706398576E-2</v>
      </c>
      <c r="P27">
        <v>4610</v>
      </c>
      <c r="Q27">
        <v>115</v>
      </c>
      <c r="R27" s="27">
        <v>2.4945770065075923E-2</v>
      </c>
    </row>
    <row r="28" spans="1:18" x14ac:dyDescent="0.25">
      <c r="A28" t="s">
        <v>153</v>
      </c>
      <c r="B28" s="47">
        <v>950</v>
      </c>
      <c r="C28" s="23">
        <f t="shared" si="0"/>
        <v>3.3481946182177032E-3</v>
      </c>
      <c r="D28">
        <v>865</v>
      </c>
      <c r="G28" t="s">
        <v>70</v>
      </c>
      <c r="H28" s="47">
        <v>14185</v>
      </c>
      <c r="I28" s="23">
        <v>4.9993832273071706E-2</v>
      </c>
      <c r="J28">
        <v>12845</v>
      </c>
      <c r="M28" t="s">
        <v>62</v>
      </c>
      <c r="N28" s="47">
        <v>3480</v>
      </c>
      <c r="O28" s="23">
        <v>1.2264965548839586E-2</v>
      </c>
      <c r="P28">
        <v>3360</v>
      </c>
      <c r="Q28">
        <v>120</v>
      </c>
      <c r="R28" s="27">
        <v>3.5714285714285712E-2</v>
      </c>
    </row>
    <row r="29" spans="1:18" x14ac:dyDescent="0.25">
      <c r="A29" t="s">
        <v>154</v>
      </c>
      <c r="B29" s="47">
        <v>2630</v>
      </c>
      <c r="C29" s="23">
        <f t="shared" si="0"/>
        <v>9.2692124693816418E-3</v>
      </c>
      <c r="D29">
        <v>2260</v>
      </c>
      <c r="G29" t="s">
        <v>164</v>
      </c>
      <c r="H29" s="47">
        <v>1185</v>
      </c>
      <c r="I29" s="23">
        <v>4.1764322343031349E-3</v>
      </c>
      <c r="J29">
        <v>1360</v>
      </c>
      <c r="M29" t="s">
        <v>65</v>
      </c>
      <c r="N29" s="47">
        <v>1265</v>
      </c>
      <c r="O29" s="23">
        <v>4.4583854653109413E-3</v>
      </c>
      <c r="P29">
        <v>1140</v>
      </c>
      <c r="Q29">
        <v>125</v>
      </c>
      <c r="R29" s="27">
        <v>0.10964912280701754</v>
      </c>
    </row>
    <row r="30" spans="1:18" x14ac:dyDescent="0.25">
      <c r="A30" t="s">
        <v>62</v>
      </c>
      <c r="B30" s="47">
        <v>3480</v>
      </c>
      <c r="C30" s="23">
        <f t="shared" si="0"/>
        <v>1.2264965548839586E-2</v>
      </c>
      <c r="D30">
        <v>3360</v>
      </c>
      <c r="G30" t="s">
        <v>165</v>
      </c>
      <c r="H30" s="47">
        <v>1385</v>
      </c>
      <c r="I30" s="23">
        <v>4.8813153118226517E-3</v>
      </c>
      <c r="J30">
        <v>1005</v>
      </c>
      <c r="M30" t="s">
        <v>49</v>
      </c>
      <c r="N30" s="47">
        <v>6790</v>
      </c>
      <c r="O30" s="23">
        <v>2.3930780481787584E-2</v>
      </c>
      <c r="P30">
        <v>6655</v>
      </c>
      <c r="Q30">
        <v>135</v>
      </c>
      <c r="R30" s="27">
        <v>2.02854996243426E-2</v>
      </c>
    </row>
    <row r="31" spans="1:18" x14ac:dyDescent="0.25">
      <c r="A31" t="s">
        <v>110</v>
      </c>
      <c r="B31" s="47">
        <v>4435</v>
      </c>
      <c r="C31" s="23">
        <f t="shared" si="0"/>
        <v>1.5630782243995278E-2</v>
      </c>
      <c r="D31">
        <v>4745</v>
      </c>
      <c r="G31" t="s">
        <v>46</v>
      </c>
      <c r="H31" s="47">
        <v>16135</v>
      </c>
      <c r="I31" s="23">
        <v>5.6866442278886993E-2</v>
      </c>
      <c r="J31">
        <v>14995</v>
      </c>
      <c r="M31" t="s">
        <v>173</v>
      </c>
      <c r="N31" s="47">
        <v>1250</v>
      </c>
      <c r="O31" s="23">
        <v>4.4055192344969775E-3</v>
      </c>
      <c r="P31">
        <v>1110</v>
      </c>
      <c r="Q31">
        <v>140</v>
      </c>
      <c r="R31" s="27">
        <v>0.12612612612612611</v>
      </c>
    </row>
    <row r="32" spans="1:18" x14ac:dyDescent="0.25">
      <c r="A32" t="s">
        <v>155</v>
      </c>
      <c r="B32" s="47">
        <v>70</v>
      </c>
      <c r="C32" s="23">
        <f t="shared" si="0"/>
        <v>2.4670907713183077E-4</v>
      </c>
      <c r="D32">
        <v>65</v>
      </c>
      <c r="G32" t="s">
        <v>167</v>
      </c>
      <c r="H32" s="47">
        <v>870</v>
      </c>
      <c r="I32" s="23">
        <v>3.0662413872098965E-3</v>
      </c>
      <c r="J32">
        <v>795</v>
      </c>
      <c r="M32" t="s">
        <v>147</v>
      </c>
      <c r="N32" s="47">
        <v>3340</v>
      </c>
      <c r="O32" s="23">
        <v>1.1771547394575924E-2</v>
      </c>
      <c r="P32">
        <v>3180</v>
      </c>
      <c r="Q32">
        <v>160</v>
      </c>
      <c r="R32" s="27">
        <v>5.0314465408805034E-2</v>
      </c>
    </row>
    <row r="33" spans="1:18" x14ac:dyDescent="0.25">
      <c r="A33" t="s">
        <v>156</v>
      </c>
      <c r="B33" s="47">
        <v>575</v>
      </c>
      <c r="C33" s="23">
        <f t="shared" si="0"/>
        <v>2.02653884786861E-3</v>
      </c>
      <c r="D33">
        <v>560</v>
      </c>
      <c r="G33" t="s">
        <v>168</v>
      </c>
      <c r="H33" s="47">
        <v>2340</v>
      </c>
      <c r="I33" s="23">
        <v>8.2471320069783423E-3</v>
      </c>
      <c r="J33">
        <v>2250</v>
      </c>
      <c r="M33" t="s">
        <v>120</v>
      </c>
      <c r="N33" s="47">
        <v>4410</v>
      </c>
      <c r="O33" s="23">
        <v>1.5542671859305338E-2</v>
      </c>
      <c r="P33">
        <v>4245</v>
      </c>
      <c r="Q33">
        <v>165</v>
      </c>
      <c r="R33" s="27">
        <v>3.8869257950530034E-2</v>
      </c>
    </row>
    <row r="34" spans="1:18" x14ac:dyDescent="0.25">
      <c r="A34" t="s">
        <v>129</v>
      </c>
      <c r="B34" s="47">
        <v>1155</v>
      </c>
      <c r="C34" s="23">
        <f t="shared" si="0"/>
        <v>4.0706997726752073E-3</v>
      </c>
      <c r="D34">
        <v>1060</v>
      </c>
      <c r="G34" t="s">
        <v>67</v>
      </c>
      <c r="H34" s="47">
        <v>5010</v>
      </c>
      <c r="I34" s="23">
        <v>1.7657321091863888E-2</v>
      </c>
      <c r="J34">
        <v>4405</v>
      </c>
      <c r="M34" t="s">
        <v>116</v>
      </c>
      <c r="N34" s="47">
        <v>16705</v>
      </c>
      <c r="O34" s="23">
        <v>5.887535904981761E-2</v>
      </c>
      <c r="P34">
        <v>16490</v>
      </c>
      <c r="Q34">
        <v>215</v>
      </c>
      <c r="R34" s="27">
        <v>1.3038204972710734E-2</v>
      </c>
    </row>
    <row r="35" spans="1:18" x14ac:dyDescent="0.25">
      <c r="A35" t="s">
        <v>157</v>
      </c>
      <c r="B35" s="47">
        <v>2575</v>
      </c>
      <c r="C35" s="23">
        <f t="shared" si="0"/>
        <v>9.075369623063774E-3</v>
      </c>
      <c r="D35">
        <v>2295</v>
      </c>
      <c r="G35" t="s">
        <v>115</v>
      </c>
      <c r="H35" s="47">
        <v>1550</v>
      </c>
      <c r="I35" s="23">
        <v>5.4628438507762526E-3</v>
      </c>
      <c r="J35">
        <v>1495</v>
      </c>
      <c r="M35" t="s">
        <v>50</v>
      </c>
      <c r="N35" s="47">
        <v>4650</v>
      </c>
      <c r="O35" s="23">
        <v>1.6388531552328757E-2</v>
      </c>
      <c r="P35">
        <v>4430</v>
      </c>
      <c r="Q35">
        <v>220</v>
      </c>
      <c r="R35" s="27">
        <v>4.9661399548532728E-2</v>
      </c>
    </row>
    <row r="36" spans="1:18" x14ac:dyDescent="0.25">
      <c r="A36" t="s">
        <v>158</v>
      </c>
      <c r="B36" s="47">
        <v>80</v>
      </c>
      <c r="C36" s="23">
        <f t="shared" si="0"/>
        <v>2.8195323100780657E-4</v>
      </c>
      <c r="D36">
        <v>75</v>
      </c>
      <c r="G36" t="s">
        <v>121</v>
      </c>
      <c r="H36" s="47">
        <v>2395</v>
      </c>
      <c r="I36" s="23">
        <v>8.4409748532962101E-3</v>
      </c>
      <c r="J36">
        <v>2470</v>
      </c>
      <c r="M36" t="s">
        <v>60</v>
      </c>
      <c r="N36" s="47">
        <v>2495</v>
      </c>
      <c r="O36" s="23">
        <v>8.7934163920559676E-3</v>
      </c>
      <c r="P36">
        <v>2240</v>
      </c>
      <c r="Q36">
        <v>255</v>
      </c>
      <c r="R36" s="27">
        <v>0.11383928571428571</v>
      </c>
    </row>
    <row r="37" spans="1:18" x14ac:dyDescent="0.25">
      <c r="A37" t="s">
        <v>159</v>
      </c>
      <c r="B37" s="47">
        <v>400</v>
      </c>
      <c r="C37" s="23">
        <f t="shared" si="0"/>
        <v>1.4097661550390328E-3</v>
      </c>
      <c r="D37">
        <v>395</v>
      </c>
      <c r="G37" t="s">
        <v>120</v>
      </c>
      <c r="H37" s="47">
        <v>4410</v>
      </c>
      <c r="I37" s="23">
        <v>1.5542671859305338E-2</v>
      </c>
      <c r="J37">
        <v>4245</v>
      </c>
      <c r="M37" t="s">
        <v>113</v>
      </c>
      <c r="N37" s="47">
        <v>5770</v>
      </c>
      <c r="O37" s="23">
        <v>2.0335876786438049E-2</v>
      </c>
      <c r="P37">
        <v>5515</v>
      </c>
      <c r="Q37">
        <v>255</v>
      </c>
      <c r="R37" s="27">
        <v>4.6237533998186767E-2</v>
      </c>
    </row>
    <row r="38" spans="1:18" x14ac:dyDescent="0.25">
      <c r="A38" t="s">
        <v>160</v>
      </c>
      <c r="B38" s="47">
        <v>95</v>
      </c>
      <c r="C38" s="23">
        <f t="shared" si="0"/>
        <v>3.3481946182177031E-4</v>
      </c>
      <c r="D38">
        <v>105</v>
      </c>
      <c r="G38" t="s">
        <v>65</v>
      </c>
      <c r="H38" s="47">
        <v>1265</v>
      </c>
      <c r="I38" s="23">
        <v>4.4583854653109413E-3</v>
      </c>
      <c r="J38">
        <v>1140</v>
      </c>
      <c r="M38" t="s">
        <v>51</v>
      </c>
      <c r="N38" s="47">
        <v>2855</v>
      </c>
      <c r="O38" s="23">
        <v>1.0062205931591097E-2</v>
      </c>
      <c r="P38">
        <v>2595</v>
      </c>
      <c r="Q38">
        <v>260</v>
      </c>
      <c r="R38" s="27">
        <v>0.1001926782273603</v>
      </c>
    </row>
    <row r="39" spans="1:18" x14ac:dyDescent="0.25">
      <c r="A39" t="s">
        <v>161</v>
      </c>
      <c r="B39" s="47">
        <v>1215</v>
      </c>
      <c r="C39" s="23">
        <f t="shared" si="0"/>
        <v>4.2821646959310625E-3</v>
      </c>
      <c r="D39">
        <v>1140</v>
      </c>
      <c r="G39" t="s">
        <v>126</v>
      </c>
      <c r="H39" s="47">
        <v>5875</v>
      </c>
      <c r="I39" s="23">
        <v>2.0705940402135796E-2</v>
      </c>
      <c r="J39">
        <v>5590</v>
      </c>
      <c r="M39" t="s">
        <v>157</v>
      </c>
      <c r="N39" s="47">
        <v>2575</v>
      </c>
      <c r="O39" s="23">
        <v>9.075369623063774E-3</v>
      </c>
      <c r="P39">
        <v>2295</v>
      </c>
      <c r="Q39">
        <v>280</v>
      </c>
      <c r="R39" s="27">
        <v>0.12200435729847495</v>
      </c>
    </row>
    <row r="40" spans="1:18" x14ac:dyDescent="0.25">
      <c r="A40" t="s">
        <v>162</v>
      </c>
      <c r="B40" s="47">
        <v>40</v>
      </c>
      <c r="C40" s="23">
        <f t="shared" si="0"/>
        <v>1.4097661550390328E-4</v>
      </c>
      <c r="D40">
        <v>35</v>
      </c>
      <c r="G40" t="s">
        <v>173</v>
      </c>
      <c r="H40" s="47">
        <v>1250</v>
      </c>
      <c r="I40" s="23">
        <v>4.4055192344969775E-3</v>
      </c>
      <c r="J40">
        <v>1110</v>
      </c>
      <c r="M40" t="s">
        <v>126</v>
      </c>
      <c r="N40" s="47">
        <v>5875</v>
      </c>
      <c r="O40" s="23">
        <v>2.0705940402135796E-2</v>
      </c>
      <c r="P40">
        <v>5590</v>
      </c>
      <c r="Q40">
        <v>285</v>
      </c>
      <c r="R40" s="27">
        <v>5.0983899821109124E-2</v>
      </c>
    </row>
    <row r="41" spans="1:18" x14ac:dyDescent="0.25">
      <c r="A41" t="s">
        <v>50</v>
      </c>
      <c r="B41" s="47">
        <v>4650</v>
      </c>
      <c r="C41" s="23">
        <f t="shared" si="0"/>
        <v>1.6388531552328757E-2</v>
      </c>
      <c r="D41">
        <v>4430</v>
      </c>
      <c r="G41" t="s">
        <v>122</v>
      </c>
      <c r="H41" s="47">
        <v>1310</v>
      </c>
      <c r="I41" s="23">
        <v>4.6169841577528327E-3</v>
      </c>
      <c r="J41">
        <v>895</v>
      </c>
      <c r="M41" t="s">
        <v>175</v>
      </c>
      <c r="N41" s="47">
        <v>965</v>
      </c>
      <c r="O41" s="23">
        <v>3.401060849031667E-3</v>
      </c>
      <c r="P41">
        <v>635</v>
      </c>
      <c r="Q41">
        <v>330</v>
      </c>
      <c r="R41" s="27">
        <v>0.51968503937007871</v>
      </c>
    </row>
    <row r="42" spans="1:18" x14ac:dyDescent="0.25">
      <c r="A42" t="s">
        <v>125</v>
      </c>
      <c r="B42" s="47">
        <v>1425</v>
      </c>
      <c r="C42" s="23">
        <f t="shared" si="0"/>
        <v>5.0222919273265549E-3</v>
      </c>
      <c r="D42">
        <v>1380</v>
      </c>
      <c r="G42" t="s">
        <v>60</v>
      </c>
      <c r="H42" s="47">
        <v>2495</v>
      </c>
      <c r="I42" s="23">
        <v>8.7934163920559676E-3</v>
      </c>
      <c r="J42">
        <v>2240</v>
      </c>
      <c r="M42" t="s">
        <v>154</v>
      </c>
      <c r="N42" s="47">
        <v>2630</v>
      </c>
      <c r="O42" s="23">
        <v>9.2692124693816418E-3</v>
      </c>
      <c r="P42">
        <v>2260</v>
      </c>
      <c r="Q42">
        <v>370</v>
      </c>
      <c r="R42" s="27">
        <v>0.16371681415929204</v>
      </c>
    </row>
    <row r="43" spans="1:18" x14ac:dyDescent="0.25">
      <c r="A43" t="s">
        <v>48</v>
      </c>
      <c r="B43" s="47">
        <v>13080</v>
      </c>
      <c r="C43" s="23">
        <f t="shared" si="0"/>
        <v>4.6099353269776377E-2</v>
      </c>
      <c r="D43">
        <v>12645</v>
      </c>
      <c r="G43" t="s">
        <v>175</v>
      </c>
      <c r="H43" s="47">
        <v>965</v>
      </c>
      <c r="I43" s="23">
        <v>3.401060849031667E-3</v>
      </c>
      <c r="J43">
        <v>635</v>
      </c>
      <c r="M43" t="s">
        <v>165</v>
      </c>
      <c r="N43" s="47">
        <v>1385</v>
      </c>
      <c r="O43" s="23">
        <v>4.8813153118226517E-3</v>
      </c>
      <c r="P43">
        <v>1005</v>
      </c>
      <c r="Q43">
        <v>380</v>
      </c>
      <c r="R43" s="27">
        <v>0.37810945273631841</v>
      </c>
    </row>
    <row r="44" spans="1:18" x14ac:dyDescent="0.25">
      <c r="A44" t="s">
        <v>52</v>
      </c>
      <c r="B44" s="47">
        <v>4860</v>
      </c>
      <c r="C44" s="23">
        <f t="shared" si="0"/>
        <v>1.712865878372425E-2</v>
      </c>
      <c r="D44">
        <v>4900</v>
      </c>
      <c r="G44" t="s">
        <v>113</v>
      </c>
      <c r="H44" s="47">
        <v>5770</v>
      </c>
      <c r="I44" s="23">
        <v>2.0335876786438049E-2</v>
      </c>
      <c r="J44">
        <v>5515</v>
      </c>
      <c r="M44" t="s">
        <v>68</v>
      </c>
      <c r="N44" s="47">
        <v>9765</v>
      </c>
      <c r="O44" s="23">
        <v>3.4415916259890392E-2</v>
      </c>
      <c r="P44">
        <v>9370</v>
      </c>
      <c r="Q44">
        <v>395</v>
      </c>
      <c r="R44" s="27">
        <v>4.2155816435432231E-2</v>
      </c>
    </row>
    <row r="45" spans="1:18" x14ac:dyDescent="0.25">
      <c r="A45" t="s">
        <v>47</v>
      </c>
      <c r="B45" s="47">
        <v>28845</v>
      </c>
      <c r="C45" s="23">
        <f t="shared" si="0"/>
        <v>0.10166176185525226</v>
      </c>
      <c r="D45">
        <v>27440</v>
      </c>
      <c r="G45" t="s">
        <v>114</v>
      </c>
      <c r="H45" s="47">
        <v>10325</v>
      </c>
      <c r="I45" s="23">
        <v>3.6389588876945038E-2</v>
      </c>
      <c r="J45">
        <v>9790</v>
      </c>
      <c r="M45" t="s">
        <v>122</v>
      </c>
      <c r="N45" s="47">
        <v>1310</v>
      </c>
      <c r="O45" s="23">
        <v>4.6169841577528327E-3</v>
      </c>
      <c r="P45">
        <v>895</v>
      </c>
      <c r="Q45">
        <v>415</v>
      </c>
      <c r="R45" s="27">
        <v>0.46368715083798884</v>
      </c>
    </row>
    <row r="46" spans="1:18" x14ac:dyDescent="0.25">
      <c r="A46" t="s">
        <v>45</v>
      </c>
      <c r="B46" s="47">
        <v>25895</v>
      </c>
      <c r="C46" s="23">
        <f t="shared" si="0"/>
        <v>9.1264736461839399E-2</v>
      </c>
      <c r="D46">
        <v>26110</v>
      </c>
      <c r="G46" t="s">
        <v>117</v>
      </c>
      <c r="H46" s="47">
        <v>5685</v>
      </c>
      <c r="I46" s="23">
        <v>2.0036301478492256E-2</v>
      </c>
      <c r="J46">
        <v>5245</v>
      </c>
      <c r="M46" t="s">
        <v>48</v>
      </c>
      <c r="N46" s="47">
        <v>13080</v>
      </c>
      <c r="O46" s="23">
        <v>4.6099353269776377E-2</v>
      </c>
      <c r="P46">
        <v>12645</v>
      </c>
      <c r="Q46">
        <v>435</v>
      </c>
      <c r="R46" s="27">
        <v>3.4400948991696323E-2</v>
      </c>
    </row>
    <row r="47" spans="1:18" x14ac:dyDescent="0.25">
      <c r="A47" t="s">
        <v>49</v>
      </c>
      <c r="B47" s="47">
        <v>6790</v>
      </c>
      <c r="C47" s="23">
        <f t="shared" si="0"/>
        <v>2.3930780481787584E-2</v>
      </c>
      <c r="D47">
        <v>6655</v>
      </c>
      <c r="G47" t="s">
        <v>116</v>
      </c>
      <c r="H47" s="47">
        <v>16705</v>
      </c>
      <c r="I47" s="23">
        <v>5.887535904981761E-2</v>
      </c>
      <c r="J47">
        <v>16490</v>
      </c>
      <c r="M47" t="s">
        <v>117</v>
      </c>
      <c r="N47" s="47">
        <v>5685</v>
      </c>
      <c r="O47" s="23">
        <v>2.0036301478492256E-2</v>
      </c>
      <c r="P47">
        <v>5245</v>
      </c>
      <c r="Q47">
        <v>440</v>
      </c>
      <c r="R47" s="27">
        <v>8.3889418493803616E-2</v>
      </c>
    </row>
    <row r="48" spans="1:18" x14ac:dyDescent="0.25">
      <c r="A48" t="s">
        <v>163</v>
      </c>
      <c r="B48" s="47">
        <v>5</v>
      </c>
      <c r="C48" s="23">
        <f t="shared" si="0"/>
        <v>1.7622076937987911E-5</v>
      </c>
      <c r="D48">
        <v>5</v>
      </c>
      <c r="G48" t="s">
        <v>53</v>
      </c>
      <c r="H48" s="47">
        <v>9400</v>
      </c>
      <c r="I48" s="23">
        <v>3.3129504643417275E-2</v>
      </c>
      <c r="J48">
        <v>8530</v>
      </c>
      <c r="M48" t="s">
        <v>114</v>
      </c>
      <c r="N48" s="47">
        <v>10325</v>
      </c>
      <c r="O48" s="23">
        <v>3.6389588876945038E-2</v>
      </c>
      <c r="P48">
        <v>9790</v>
      </c>
      <c r="Q48">
        <v>535</v>
      </c>
      <c r="R48" s="27">
        <v>5.4647599591419814E-2</v>
      </c>
    </row>
    <row r="49" spans="1:18" x14ac:dyDescent="0.25">
      <c r="A49" t="s">
        <v>109</v>
      </c>
      <c r="B49" s="47">
        <v>6995</v>
      </c>
      <c r="C49" s="23">
        <f t="shared" si="0"/>
        <v>2.4653285636245088E-2</v>
      </c>
      <c r="D49">
        <v>5825</v>
      </c>
      <c r="G49" t="s">
        <v>68</v>
      </c>
      <c r="H49" s="47">
        <v>9765</v>
      </c>
      <c r="I49" s="23">
        <v>3.4415916259890392E-2</v>
      </c>
      <c r="J49">
        <v>9370</v>
      </c>
      <c r="M49" t="s">
        <v>67</v>
      </c>
      <c r="N49" s="47">
        <v>5010</v>
      </c>
      <c r="O49" s="23">
        <v>1.7657321091863888E-2</v>
      </c>
      <c r="P49">
        <v>4405</v>
      </c>
      <c r="Q49">
        <v>605</v>
      </c>
      <c r="R49" s="27">
        <v>0.13734392735527809</v>
      </c>
    </row>
    <row r="50" spans="1:18" x14ac:dyDescent="0.25">
      <c r="A50" t="s">
        <v>70</v>
      </c>
      <c r="B50" s="47">
        <v>14185</v>
      </c>
      <c r="C50" s="23">
        <f t="shared" si="0"/>
        <v>4.9993832273071706E-2</v>
      </c>
      <c r="D50">
        <v>12845</v>
      </c>
      <c r="G50" t="s">
        <v>111</v>
      </c>
      <c r="H50" s="47">
        <v>4010</v>
      </c>
      <c r="I50" s="23">
        <v>1.4132905704266304E-2</v>
      </c>
      <c r="J50">
        <v>3930</v>
      </c>
      <c r="M50" t="s">
        <v>53</v>
      </c>
      <c r="N50" s="47">
        <v>9400</v>
      </c>
      <c r="O50" s="23">
        <v>3.3129504643417275E-2</v>
      </c>
      <c r="P50">
        <v>8530</v>
      </c>
      <c r="Q50">
        <v>870</v>
      </c>
      <c r="R50" s="27">
        <v>0.10199296600234467</v>
      </c>
    </row>
    <row r="51" spans="1:18" x14ac:dyDescent="0.25">
      <c r="A51" t="s">
        <v>164</v>
      </c>
      <c r="B51" s="47">
        <v>1185</v>
      </c>
      <c r="C51" s="23">
        <f t="shared" si="0"/>
        <v>4.1764322343031349E-3</v>
      </c>
      <c r="D51">
        <v>1360</v>
      </c>
      <c r="G51" t="s">
        <v>118</v>
      </c>
      <c r="H51" s="47">
        <v>2675</v>
      </c>
      <c r="I51" s="23">
        <v>9.4278111618235332E-3</v>
      </c>
      <c r="J51">
        <v>3115</v>
      </c>
      <c r="M51" t="s">
        <v>46</v>
      </c>
      <c r="N51" s="47">
        <v>16135</v>
      </c>
      <c r="O51" s="23">
        <v>5.6866442278886993E-2</v>
      </c>
      <c r="P51">
        <v>14995</v>
      </c>
      <c r="Q51">
        <v>1140</v>
      </c>
      <c r="R51" s="27">
        <v>7.6025341780593531E-2</v>
      </c>
    </row>
    <row r="52" spans="1:18" x14ac:dyDescent="0.25">
      <c r="A52" t="s">
        <v>165</v>
      </c>
      <c r="B52" s="47">
        <v>1385</v>
      </c>
      <c r="C52" s="23">
        <f t="shared" si="0"/>
        <v>4.8813153118226517E-3</v>
      </c>
      <c r="D52">
        <v>1005</v>
      </c>
      <c r="G52" t="s">
        <v>119</v>
      </c>
      <c r="H52" s="47">
        <v>4725</v>
      </c>
      <c r="I52" s="23">
        <v>1.6652862706398576E-2</v>
      </c>
      <c r="J52">
        <v>4610</v>
      </c>
      <c r="M52" t="s">
        <v>109</v>
      </c>
      <c r="N52" s="47">
        <v>6995</v>
      </c>
      <c r="O52" s="23">
        <v>2.4653285636245088E-2</v>
      </c>
      <c r="P52">
        <v>5825</v>
      </c>
      <c r="Q52">
        <v>1170</v>
      </c>
      <c r="R52" s="27">
        <v>0.20085836909871244</v>
      </c>
    </row>
    <row r="53" spans="1:18" x14ac:dyDescent="0.25">
      <c r="A53" t="s">
        <v>46</v>
      </c>
      <c r="B53" s="47">
        <v>16135</v>
      </c>
      <c r="C53" s="23">
        <f t="shared" si="0"/>
        <v>5.6866442278886993E-2</v>
      </c>
      <c r="D53">
        <v>14995</v>
      </c>
      <c r="G53" t="s">
        <v>178</v>
      </c>
      <c r="H53" s="47">
        <v>1140</v>
      </c>
      <c r="I53" s="23">
        <v>4.0178335418612435E-3</v>
      </c>
      <c r="J53">
        <v>1040</v>
      </c>
      <c r="M53" t="s">
        <v>70</v>
      </c>
      <c r="N53" s="47">
        <v>14185</v>
      </c>
      <c r="O53" s="23">
        <v>4.9993832273071706E-2</v>
      </c>
      <c r="P53">
        <v>12845</v>
      </c>
      <c r="Q53">
        <v>1340</v>
      </c>
      <c r="R53" s="27">
        <v>0.10432074737251849</v>
      </c>
    </row>
    <row r="54" spans="1:18" x14ac:dyDescent="0.25">
      <c r="A54" t="s">
        <v>166</v>
      </c>
      <c r="B54" s="47">
        <v>280</v>
      </c>
      <c r="C54" s="23">
        <f t="shared" si="0"/>
        <v>9.868363085273231E-4</v>
      </c>
      <c r="D54">
        <v>285</v>
      </c>
      <c r="G54" t="s">
        <v>51</v>
      </c>
      <c r="H54" s="47">
        <v>2855</v>
      </c>
      <c r="I54" s="23">
        <v>1.0062205931591097E-2</v>
      </c>
      <c r="J54">
        <v>2595</v>
      </c>
      <c r="M54" t="s">
        <v>47</v>
      </c>
      <c r="N54" s="47">
        <v>28845</v>
      </c>
      <c r="O54" s="23">
        <v>0.10166176185525226</v>
      </c>
      <c r="P54">
        <v>27440</v>
      </c>
      <c r="Q54">
        <v>1405</v>
      </c>
      <c r="R54" s="27">
        <v>5.120262390670554E-2</v>
      </c>
    </row>
    <row r="55" spans="1:18" x14ac:dyDescent="0.25">
      <c r="A55" t="s">
        <v>167</v>
      </c>
      <c r="B55" s="47">
        <v>870</v>
      </c>
      <c r="C55" s="23">
        <f t="shared" si="0"/>
        <v>3.0662413872098965E-3</v>
      </c>
      <c r="D55">
        <v>795</v>
      </c>
      <c r="G55" t="s">
        <v>132</v>
      </c>
      <c r="H55" s="47">
        <v>283735</v>
      </c>
      <c r="I55" s="23">
        <v>1</v>
      </c>
      <c r="J55">
        <v>271720</v>
      </c>
      <c r="M55" t="s">
        <v>132</v>
      </c>
      <c r="N55" s="47">
        <v>283735</v>
      </c>
      <c r="O55" s="23">
        <v>1</v>
      </c>
      <c r="P55">
        <v>271720</v>
      </c>
      <c r="Q55">
        <v>12015</v>
      </c>
      <c r="R55" s="27">
        <v>4.4218312969233037E-2</v>
      </c>
    </row>
    <row r="56" spans="1:18" x14ac:dyDescent="0.25">
      <c r="A56" t="s">
        <v>168</v>
      </c>
      <c r="B56" s="47">
        <v>2340</v>
      </c>
      <c r="C56" s="23">
        <f t="shared" si="0"/>
        <v>8.2471320069783423E-3</v>
      </c>
      <c r="D56">
        <v>2250</v>
      </c>
      <c r="H56" s="47"/>
      <c r="I56" s="23"/>
      <c r="N56" s="47"/>
      <c r="O56" s="23"/>
      <c r="R56" s="27"/>
    </row>
    <row r="57" spans="1:18" x14ac:dyDescent="0.25">
      <c r="A57" t="s">
        <v>169</v>
      </c>
      <c r="B57" s="47">
        <v>305</v>
      </c>
      <c r="C57" s="23">
        <f t="shared" si="0"/>
        <v>1.0749466932172627E-3</v>
      </c>
      <c r="D57">
        <v>290</v>
      </c>
      <c r="I57" s="23"/>
      <c r="O57" s="23"/>
    </row>
    <row r="58" spans="1:18" x14ac:dyDescent="0.25">
      <c r="A58" t="s">
        <v>67</v>
      </c>
      <c r="B58" s="47">
        <v>5010</v>
      </c>
      <c r="C58" s="23">
        <f t="shared" si="0"/>
        <v>1.7657321091863888E-2</v>
      </c>
      <c r="D58">
        <v>4405</v>
      </c>
      <c r="I58" s="23"/>
      <c r="O58" s="23"/>
    </row>
    <row r="59" spans="1:18" x14ac:dyDescent="0.25">
      <c r="A59" t="s">
        <v>170</v>
      </c>
      <c r="B59" s="47">
        <v>425</v>
      </c>
      <c r="C59" s="23">
        <f t="shared" si="0"/>
        <v>1.4978765397289724E-3</v>
      </c>
      <c r="D59">
        <v>690</v>
      </c>
      <c r="I59" s="23"/>
      <c r="O59" s="23"/>
    </row>
    <row r="60" spans="1:18" x14ac:dyDescent="0.25">
      <c r="A60" t="s">
        <v>115</v>
      </c>
      <c r="B60" s="47">
        <v>1550</v>
      </c>
      <c r="C60" s="23">
        <f t="shared" si="0"/>
        <v>5.4628438507762526E-3</v>
      </c>
      <c r="D60">
        <v>1495</v>
      </c>
      <c r="I60" s="23"/>
      <c r="O60" s="23"/>
    </row>
    <row r="61" spans="1:18" x14ac:dyDescent="0.25">
      <c r="A61" t="s">
        <v>171</v>
      </c>
      <c r="B61" s="47">
        <v>475</v>
      </c>
      <c r="C61" s="23">
        <f t="shared" si="0"/>
        <v>1.6740973091088516E-3</v>
      </c>
      <c r="D61">
        <v>505</v>
      </c>
      <c r="I61" s="23"/>
      <c r="O61" s="23"/>
    </row>
    <row r="62" spans="1:18" x14ac:dyDescent="0.25">
      <c r="A62" t="s">
        <v>172</v>
      </c>
      <c r="B62" s="47">
        <v>525</v>
      </c>
      <c r="C62" s="23">
        <f t="shared" si="0"/>
        <v>1.8503180784887306E-3</v>
      </c>
      <c r="D62">
        <v>540</v>
      </c>
      <c r="I62" s="23"/>
      <c r="O62" s="23"/>
    </row>
    <row r="63" spans="1:18" x14ac:dyDescent="0.25">
      <c r="A63" t="s">
        <v>121</v>
      </c>
      <c r="B63" s="47">
        <v>2395</v>
      </c>
      <c r="C63" s="23">
        <f t="shared" si="0"/>
        <v>8.4409748532962101E-3</v>
      </c>
      <c r="D63">
        <v>2470</v>
      </c>
      <c r="I63" s="23"/>
      <c r="O63" s="23"/>
    </row>
    <row r="64" spans="1:18" x14ac:dyDescent="0.25">
      <c r="A64" t="s">
        <v>120</v>
      </c>
      <c r="B64" s="47">
        <v>4410</v>
      </c>
      <c r="C64" s="23">
        <f t="shared" si="0"/>
        <v>1.5542671859305338E-2</v>
      </c>
      <c r="D64">
        <v>4245</v>
      </c>
      <c r="I64" s="23"/>
      <c r="O64" s="23"/>
    </row>
    <row r="65" spans="1:15" x14ac:dyDescent="0.25">
      <c r="A65" t="s">
        <v>65</v>
      </c>
      <c r="B65" s="47">
        <v>1265</v>
      </c>
      <c r="C65" s="23">
        <f t="shared" si="0"/>
        <v>4.4583854653109413E-3</v>
      </c>
      <c r="D65">
        <v>1140</v>
      </c>
      <c r="I65" s="23"/>
      <c r="O65" s="23"/>
    </row>
    <row r="66" spans="1:15" x14ac:dyDescent="0.25">
      <c r="A66" t="s">
        <v>126</v>
      </c>
      <c r="B66" s="47">
        <v>5875</v>
      </c>
      <c r="C66" s="23">
        <f t="shared" si="0"/>
        <v>2.0705940402135796E-2</v>
      </c>
      <c r="D66">
        <v>5590</v>
      </c>
      <c r="I66" s="23"/>
      <c r="O66" s="24"/>
    </row>
    <row r="67" spans="1:15" x14ac:dyDescent="0.25">
      <c r="A67" t="s">
        <v>173</v>
      </c>
      <c r="B67" s="47">
        <v>1250</v>
      </c>
      <c r="C67" s="23">
        <f t="shared" si="0"/>
        <v>4.4055192344969775E-3</v>
      </c>
      <c r="D67">
        <v>1110</v>
      </c>
      <c r="I67" s="23"/>
      <c r="O67" s="24"/>
    </row>
    <row r="68" spans="1:15" x14ac:dyDescent="0.25">
      <c r="A68" t="s">
        <v>66</v>
      </c>
      <c r="B68" s="47">
        <v>805</v>
      </c>
      <c r="C68" s="23">
        <f t="shared" si="0"/>
        <v>2.8371543870160539E-3</v>
      </c>
      <c r="D68">
        <v>725</v>
      </c>
      <c r="I68" s="23"/>
      <c r="O68" s="24"/>
    </row>
    <row r="69" spans="1:15" x14ac:dyDescent="0.25">
      <c r="A69" t="s">
        <v>122</v>
      </c>
      <c r="B69" s="47">
        <v>1310</v>
      </c>
      <c r="C69" s="23">
        <f t="shared" ref="C69:C91" si="1">B69/$B$92</f>
        <v>4.6169841577528327E-3</v>
      </c>
      <c r="D69">
        <v>895</v>
      </c>
      <c r="I69" s="23"/>
      <c r="O69" s="23"/>
    </row>
    <row r="70" spans="1:15" x14ac:dyDescent="0.25">
      <c r="A70" t="s">
        <v>174</v>
      </c>
      <c r="B70" s="47">
        <v>365</v>
      </c>
      <c r="C70" s="23">
        <f t="shared" si="1"/>
        <v>1.2864116164731175E-3</v>
      </c>
      <c r="D70">
        <v>370</v>
      </c>
      <c r="I70" s="23"/>
      <c r="O70" s="23"/>
    </row>
    <row r="71" spans="1:15" x14ac:dyDescent="0.25">
      <c r="A71" t="s">
        <v>60</v>
      </c>
      <c r="B71" s="47">
        <v>2495</v>
      </c>
      <c r="C71" s="23">
        <f t="shared" si="1"/>
        <v>8.7934163920559676E-3</v>
      </c>
      <c r="D71">
        <v>2240</v>
      </c>
      <c r="I71" s="23"/>
      <c r="O71" s="23"/>
    </row>
    <row r="72" spans="1:15" x14ac:dyDescent="0.25">
      <c r="A72" t="s">
        <v>175</v>
      </c>
      <c r="B72" s="47">
        <v>965</v>
      </c>
      <c r="C72" s="23">
        <f t="shared" si="1"/>
        <v>3.401060849031667E-3</v>
      </c>
      <c r="D72">
        <v>635</v>
      </c>
      <c r="I72" s="23"/>
      <c r="O72" s="23"/>
    </row>
    <row r="73" spans="1:15" x14ac:dyDescent="0.25">
      <c r="A73" t="s">
        <v>61</v>
      </c>
      <c r="B73" s="47">
        <v>160</v>
      </c>
      <c r="C73" s="23">
        <f t="shared" si="1"/>
        <v>5.6390646201561314E-4</v>
      </c>
      <c r="D73">
        <v>135</v>
      </c>
      <c r="I73" s="23"/>
      <c r="O73" s="23"/>
    </row>
    <row r="74" spans="1:15" x14ac:dyDescent="0.25">
      <c r="A74" t="s">
        <v>113</v>
      </c>
      <c r="B74" s="47">
        <v>5770</v>
      </c>
      <c r="C74" s="23">
        <f t="shared" si="1"/>
        <v>2.0335876786438049E-2</v>
      </c>
      <c r="D74">
        <v>5515</v>
      </c>
      <c r="I74" s="23"/>
      <c r="O74" s="23"/>
    </row>
    <row r="75" spans="1:15" x14ac:dyDescent="0.25">
      <c r="A75" t="s">
        <v>114</v>
      </c>
      <c r="B75" s="47">
        <v>10325</v>
      </c>
      <c r="C75" s="23">
        <f t="shared" si="1"/>
        <v>3.6389588876945038E-2</v>
      </c>
      <c r="D75">
        <v>9790</v>
      </c>
      <c r="I75" s="23"/>
      <c r="O75" s="24"/>
    </row>
    <row r="76" spans="1:15" x14ac:dyDescent="0.25">
      <c r="A76" t="s">
        <v>117</v>
      </c>
      <c r="B76" s="47">
        <v>5685</v>
      </c>
      <c r="C76" s="23">
        <f t="shared" si="1"/>
        <v>2.0036301478492256E-2</v>
      </c>
      <c r="D76">
        <v>5245</v>
      </c>
      <c r="I76" s="23"/>
      <c r="O76" s="23"/>
    </row>
    <row r="77" spans="1:15" x14ac:dyDescent="0.25">
      <c r="A77" t="s">
        <v>116</v>
      </c>
      <c r="B77" s="47">
        <v>16705</v>
      </c>
      <c r="C77" s="23">
        <f t="shared" si="1"/>
        <v>5.887535904981761E-2</v>
      </c>
      <c r="D77">
        <v>16490</v>
      </c>
      <c r="I77" s="23"/>
      <c r="O77" s="23"/>
    </row>
    <row r="78" spans="1:15" x14ac:dyDescent="0.25">
      <c r="A78" t="s">
        <v>53</v>
      </c>
      <c r="B78" s="47">
        <v>9400</v>
      </c>
      <c r="C78" s="23">
        <f t="shared" si="1"/>
        <v>3.3129504643417275E-2</v>
      </c>
      <c r="D78">
        <v>8530</v>
      </c>
      <c r="I78" s="23"/>
      <c r="O78" s="23"/>
    </row>
    <row r="79" spans="1:15" x14ac:dyDescent="0.25">
      <c r="A79" t="s">
        <v>68</v>
      </c>
      <c r="B79" s="47">
        <v>9765</v>
      </c>
      <c r="C79" s="23">
        <f t="shared" si="1"/>
        <v>3.4415916259890392E-2</v>
      </c>
      <c r="D79">
        <v>9370</v>
      </c>
      <c r="I79" s="23"/>
      <c r="O79" s="23"/>
    </row>
    <row r="80" spans="1:15" x14ac:dyDescent="0.25">
      <c r="A80" t="s">
        <v>111</v>
      </c>
      <c r="B80" s="47">
        <v>4010</v>
      </c>
      <c r="C80" s="23">
        <f t="shared" si="1"/>
        <v>1.4132905704266304E-2</v>
      </c>
      <c r="D80">
        <v>3930</v>
      </c>
      <c r="I80" s="23"/>
      <c r="O80" s="23"/>
    </row>
    <row r="81" spans="1:15" x14ac:dyDescent="0.25">
      <c r="A81" t="s">
        <v>118</v>
      </c>
      <c r="B81" s="47">
        <v>2675</v>
      </c>
      <c r="C81" s="23">
        <f t="shared" si="1"/>
        <v>9.4278111618235332E-3</v>
      </c>
      <c r="D81">
        <v>3115</v>
      </c>
      <c r="I81" s="23"/>
      <c r="O81" s="23"/>
    </row>
    <row r="82" spans="1:15" x14ac:dyDescent="0.25">
      <c r="A82" t="s">
        <v>69</v>
      </c>
      <c r="B82" s="47">
        <v>130</v>
      </c>
      <c r="C82" s="23">
        <f t="shared" si="1"/>
        <v>4.581740003876857E-4</v>
      </c>
      <c r="D82">
        <v>100</v>
      </c>
      <c r="I82" s="24"/>
      <c r="O82" s="23"/>
    </row>
    <row r="83" spans="1:15" x14ac:dyDescent="0.25">
      <c r="A83" t="s">
        <v>176</v>
      </c>
      <c r="B83" s="47">
        <v>125</v>
      </c>
      <c r="C83" s="23">
        <f t="shared" si="1"/>
        <v>4.405519234496978E-4</v>
      </c>
      <c r="D83">
        <v>120</v>
      </c>
      <c r="I83" s="23"/>
      <c r="O83" s="23"/>
    </row>
    <row r="84" spans="1:15" x14ac:dyDescent="0.25">
      <c r="A84" t="s">
        <v>177</v>
      </c>
      <c r="B84" s="47">
        <v>140</v>
      </c>
      <c r="C84" s="23">
        <f t="shared" si="1"/>
        <v>4.9341815426366155E-4</v>
      </c>
      <c r="D84">
        <v>135</v>
      </c>
      <c r="I84" s="23"/>
      <c r="O84" s="23"/>
    </row>
    <row r="85" spans="1:15" x14ac:dyDescent="0.25">
      <c r="A85" t="s">
        <v>119</v>
      </c>
      <c r="B85" s="47">
        <v>4725</v>
      </c>
      <c r="C85" s="23">
        <f t="shared" si="1"/>
        <v>1.6652862706398576E-2</v>
      </c>
      <c r="D85">
        <v>4610</v>
      </c>
      <c r="I85" s="23"/>
      <c r="O85" s="23"/>
    </row>
    <row r="86" spans="1:15" x14ac:dyDescent="0.25">
      <c r="A86" t="s">
        <v>178</v>
      </c>
      <c r="B86" s="47">
        <v>1140</v>
      </c>
      <c r="C86" s="23">
        <f t="shared" si="1"/>
        <v>4.0178335418612435E-3</v>
      </c>
      <c r="D86">
        <v>1040</v>
      </c>
      <c r="I86" s="23"/>
      <c r="O86" s="23"/>
    </row>
    <row r="87" spans="1:15" x14ac:dyDescent="0.25">
      <c r="A87" t="s">
        <v>59</v>
      </c>
      <c r="B87" s="47">
        <v>710</v>
      </c>
      <c r="C87" s="23">
        <f t="shared" si="1"/>
        <v>2.5023349251942833E-3</v>
      </c>
      <c r="D87">
        <v>705</v>
      </c>
      <c r="I87" s="23"/>
      <c r="O87" s="23"/>
    </row>
    <row r="88" spans="1:15" x14ac:dyDescent="0.25">
      <c r="A88" t="s">
        <v>51</v>
      </c>
      <c r="B88" s="47">
        <v>2855</v>
      </c>
      <c r="C88" s="23">
        <f t="shared" si="1"/>
        <v>1.0062205931591097E-2</v>
      </c>
      <c r="D88">
        <v>2595</v>
      </c>
      <c r="I88" s="23"/>
      <c r="O88" s="24"/>
    </row>
    <row r="89" spans="1:15" x14ac:dyDescent="0.25">
      <c r="A89" t="s">
        <v>128</v>
      </c>
      <c r="B89" s="47">
        <v>120</v>
      </c>
      <c r="C89" s="23">
        <f t="shared" si="1"/>
        <v>4.2292984651170985E-4</v>
      </c>
      <c r="D89">
        <v>125</v>
      </c>
      <c r="I89" s="23"/>
      <c r="O89" s="23"/>
    </row>
    <row r="90" spans="1:15" x14ac:dyDescent="0.25">
      <c r="A90" t="s">
        <v>179</v>
      </c>
      <c r="B90" s="1">
        <v>0</v>
      </c>
      <c r="C90" s="23">
        <f t="shared" si="1"/>
        <v>0</v>
      </c>
      <c r="D90">
        <v>0</v>
      </c>
      <c r="I90" s="23"/>
      <c r="O90" s="24"/>
    </row>
    <row r="91" spans="1:15" x14ac:dyDescent="0.25">
      <c r="A91" t="s">
        <v>180</v>
      </c>
      <c r="B91" s="49">
        <v>5</v>
      </c>
      <c r="C91" s="23">
        <f t="shared" si="1"/>
        <v>1.7622076937987911E-5</v>
      </c>
      <c r="D91">
        <v>5</v>
      </c>
      <c r="I91" s="23"/>
      <c r="O91" s="23"/>
    </row>
    <row r="92" spans="1:15" x14ac:dyDescent="0.25">
      <c r="A92" t="s">
        <v>132</v>
      </c>
      <c r="B92" s="50">
        <v>283735</v>
      </c>
      <c r="C92" s="23">
        <f>B92/$B$92</f>
        <v>1</v>
      </c>
      <c r="D92">
        <v>271720</v>
      </c>
      <c r="I92" s="23"/>
      <c r="O92" s="23"/>
    </row>
  </sheetData>
  <sortState xmlns:xlrd2="http://schemas.microsoft.com/office/spreadsheetml/2017/richdata2" ref="M4:R56">
    <sortCondition ref="Q4:Q56"/>
  </sortState>
  <conditionalFormatting sqref="B4:B6 B9:B13 B15:B89 B91:B92">
    <cfRule type="cellIs" dxfId="2" priority="4" operator="between">
      <formula>1</formula>
      <formula>4</formula>
    </cfRule>
  </conditionalFormatting>
  <conditionalFormatting sqref="H4:H56">
    <cfRule type="cellIs" dxfId="1" priority="3" operator="between">
      <formula>1</formula>
      <formula>4</formula>
    </cfRule>
  </conditionalFormatting>
  <conditionalFormatting sqref="N4:N56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sheetPr>
    <tabColor theme="9" tint="0.79998168889431442"/>
  </sheetPr>
  <dimension ref="A1:I56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7" x14ac:dyDescent="0.25">
      <c r="A1" s="2" t="s">
        <v>28</v>
      </c>
      <c r="B1" s="209" t="s">
        <v>258</v>
      </c>
    </row>
    <row r="3" spans="1:7" ht="18.75" x14ac:dyDescent="0.3">
      <c r="A3" s="29" t="str">
        <f>TRGSS1!A3</f>
        <v>LLOCS DE TREBALL. RÈGIM GENERAL SEGURETAT SOCIAL.</v>
      </c>
    </row>
    <row r="5" spans="1:7" x14ac:dyDescent="0.25">
      <c r="A5" s="28" t="str">
        <f>Índex!A32</f>
        <v>TRGSS3</v>
      </c>
      <c r="C5" s="28" t="str">
        <f>Índex!A7</f>
        <v>1r trimestre 2025</v>
      </c>
    </row>
    <row r="6" spans="1:7" ht="15.75" thickBot="1" x14ac:dyDescent="0.3">
      <c r="A6" s="30" t="str">
        <f>Índex!B21</f>
        <v>Dades municipals.</v>
      </c>
      <c r="B6" s="31"/>
      <c r="C6" s="31"/>
      <c r="D6" s="31"/>
      <c r="E6" s="31"/>
      <c r="F6" s="31"/>
      <c r="G6" s="31"/>
    </row>
    <row r="8" spans="1:7" ht="15" customHeight="1" x14ac:dyDescent="0.25">
      <c r="B8" s="296" t="s">
        <v>108</v>
      </c>
      <c r="C8" s="296" t="s">
        <v>75</v>
      </c>
      <c r="D8" s="299" t="s">
        <v>76</v>
      </c>
      <c r="E8" s="299"/>
      <c r="F8" s="299"/>
    </row>
    <row r="9" spans="1:7" ht="22.5" customHeight="1" x14ac:dyDescent="0.25">
      <c r="B9" s="296" t="s">
        <v>33</v>
      </c>
      <c r="C9" s="296"/>
      <c r="D9" s="212">
        <v>2023</v>
      </c>
      <c r="E9" s="212">
        <v>2019</v>
      </c>
      <c r="F9" s="212">
        <v>2008</v>
      </c>
    </row>
    <row r="10" spans="1:7" x14ac:dyDescent="0.25">
      <c r="A10" s="55" t="s">
        <v>77</v>
      </c>
      <c r="B10" s="56">
        <v>6360</v>
      </c>
      <c r="C10" s="57">
        <v>2.0296468861195769E-2</v>
      </c>
      <c r="D10" s="58">
        <v>-5.3571428571428568E-2</v>
      </c>
      <c r="E10" s="58">
        <v>-1.2422360248447204E-2</v>
      </c>
      <c r="F10" s="58">
        <v>4.7393364928909956E-3</v>
      </c>
    </row>
    <row r="11" spans="1:7" x14ac:dyDescent="0.25">
      <c r="A11" s="55" t="s">
        <v>78</v>
      </c>
      <c r="B11" s="56">
        <v>640</v>
      </c>
      <c r="C11" s="57">
        <v>2.0424119608750458E-3</v>
      </c>
      <c r="D11" s="58">
        <v>-1.5384615384615385E-2</v>
      </c>
      <c r="E11" s="58">
        <v>-3.4690799396681751E-2</v>
      </c>
      <c r="F11" s="58">
        <v>-4.3348281016442454E-2</v>
      </c>
    </row>
    <row r="12" spans="1:7" x14ac:dyDescent="0.25">
      <c r="A12" s="55" t="s">
        <v>79</v>
      </c>
      <c r="B12" s="56">
        <v>13310</v>
      </c>
      <c r="C12" s="57">
        <v>4.247578624882322E-2</v>
      </c>
      <c r="D12" s="58">
        <v>2.1097046413502109E-2</v>
      </c>
      <c r="E12" s="58">
        <v>0.14603065266058204</v>
      </c>
      <c r="F12" s="58">
        <v>0.26761904761904765</v>
      </c>
    </row>
    <row r="13" spans="1:7" x14ac:dyDescent="0.25">
      <c r="A13" s="55" t="s">
        <v>80</v>
      </c>
      <c r="B13" s="56">
        <v>1180</v>
      </c>
      <c r="C13" s="57">
        <v>3.7656970528633657E-3</v>
      </c>
      <c r="D13" s="58">
        <v>4.2553191489361703E-3</v>
      </c>
      <c r="E13" s="58">
        <v>0.22661122661122662</v>
      </c>
      <c r="F13" s="58">
        <v>0.30386740331491713</v>
      </c>
    </row>
    <row r="14" spans="1:7" x14ac:dyDescent="0.25">
      <c r="A14" s="55" t="s">
        <v>81</v>
      </c>
      <c r="B14" s="56">
        <v>2360</v>
      </c>
      <c r="C14" s="57">
        <v>7.5313941057267315E-3</v>
      </c>
      <c r="D14" s="58">
        <v>1.5053763440860216E-2</v>
      </c>
      <c r="E14" s="58">
        <v>7.9103795153177864E-2</v>
      </c>
      <c r="F14" s="58">
        <v>0.3169642857142857</v>
      </c>
    </row>
    <row r="15" spans="1:7" x14ac:dyDescent="0.25">
      <c r="A15" s="55" t="s">
        <v>82</v>
      </c>
      <c r="B15" s="56">
        <v>510</v>
      </c>
      <c r="C15" s="57">
        <v>1.6275470313223022E-3</v>
      </c>
      <c r="D15" s="58">
        <v>-9.7087378640776691E-3</v>
      </c>
      <c r="E15" s="58">
        <v>7.1428571428571425E-2</v>
      </c>
      <c r="F15" s="58">
        <v>-2.6717557251908396E-2</v>
      </c>
    </row>
    <row r="16" spans="1:7" x14ac:dyDescent="0.25">
      <c r="A16" s="55" t="s">
        <v>83</v>
      </c>
      <c r="B16" s="56">
        <v>1460</v>
      </c>
      <c r="C16" s="57">
        <v>4.6592522857461984E-3</v>
      </c>
      <c r="D16" s="58">
        <v>5.0359712230215826E-2</v>
      </c>
      <c r="E16" s="58">
        <v>5.4151624548736461E-2</v>
      </c>
      <c r="F16" s="58">
        <v>8.7118391660461647E-2</v>
      </c>
    </row>
    <row r="17" spans="1:6" x14ac:dyDescent="0.25">
      <c r="A17" s="55" t="s">
        <v>84</v>
      </c>
      <c r="B17" s="56">
        <v>45465</v>
      </c>
      <c r="C17" s="57">
        <v>0.14509103093934994</v>
      </c>
      <c r="D17" s="58">
        <v>2.9085559076505205E-2</v>
      </c>
      <c r="E17" s="58">
        <v>0.29375106709919752</v>
      </c>
      <c r="F17" s="58">
        <v>0.50776016448895667</v>
      </c>
    </row>
    <row r="18" spans="1:6" x14ac:dyDescent="0.25">
      <c r="A18" s="55" t="s">
        <v>87</v>
      </c>
      <c r="B18" s="56">
        <v>5505</v>
      </c>
      <c r="C18" s="57">
        <v>1.7567934132214261E-2</v>
      </c>
      <c r="D18" s="58">
        <v>-9.892086330935251E-3</v>
      </c>
      <c r="E18" s="58">
        <v>0.19699934768427918</v>
      </c>
      <c r="F18" s="58">
        <v>4.6577946768060839E-2</v>
      </c>
    </row>
    <row r="19" spans="1:6" x14ac:dyDescent="0.25">
      <c r="A19" s="55" t="s">
        <v>88</v>
      </c>
      <c r="B19" s="56">
        <v>19165</v>
      </c>
      <c r="C19" s="57">
        <v>6.116066442214102E-2</v>
      </c>
      <c r="D19" s="58">
        <v>2.4592354985298048E-2</v>
      </c>
      <c r="E19" s="58">
        <v>0.15340635532017333</v>
      </c>
      <c r="F19" s="58">
        <v>0.11463301151564499</v>
      </c>
    </row>
    <row r="20" spans="1:6" x14ac:dyDescent="0.25">
      <c r="A20" s="55" t="s">
        <v>89</v>
      </c>
      <c r="B20" s="56">
        <v>14145</v>
      </c>
      <c r="C20" s="57">
        <v>4.5140495604027379E-2</v>
      </c>
      <c r="D20" s="58">
        <v>4.4296788482834998E-2</v>
      </c>
      <c r="E20" s="58">
        <v>0.150748454279206</v>
      </c>
      <c r="F20" s="58">
        <v>0.11474505477184964</v>
      </c>
    </row>
    <row r="21" spans="1:6" x14ac:dyDescent="0.25">
      <c r="A21" s="55" t="s">
        <v>91</v>
      </c>
      <c r="B21" s="56">
        <v>11120</v>
      </c>
      <c r="C21" s="57">
        <v>3.5486907820203924E-2</v>
      </c>
      <c r="D21" s="58">
        <v>2.7251732101616629E-2</v>
      </c>
      <c r="E21" s="58">
        <v>0.12017729424801048</v>
      </c>
      <c r="F21" s="58">
        <v>1.3119533527696793E-2</v>
      </c>
    </row>
    <row r="22" spans="1:6" x14ac:dyDescent="0.25">
      <c r="A22" s="55" t="s">
        <v>92</v>
      </c>
      <c r="B22" s="56">
        <v>7090</v>
      </c>
      <c r="C22" s="57">
        <v>2.2626095004068869E-2</v>
      </c>
      <c r="D22" s="58">
        <v>-7.6976906927921623E-3</v>
      </c>
      <c r="E22" s="58">
        <v>0.10504987531172069</v>
      </c>
      <c r="F22" s="58">
        <v>-5.3025243755843464E-2</v>
      </c>
    </row>
    <row r="23" spans="1:6" x14ac:dyDescent="0.25">
      <c r="A23" s="55" t="s">
        <v>93</v>
      </c>
      <c r="B23" s="56">
        <v>3930</v>
      </c>
      <c r="C23" s="57">
        <v>1.2541685947248329E-2</v>
      </c>
      <c r="D23" s="58">
        <v>3.8314176245210726E-3</v>
      </c>
      <c r="E23" s="58">
        <v>8.4137931034482763E-2</v>
      </c>
      <c r="F23" s="58">
        <v>-3.9824089909601762E-2</v>
      </c>
    </row>
    <row r="24" spans="1:6" x14ac:dyDescent="0.25">
      <c r="A24" s="55" t="s">
        <v>94</v>
      </c>
      <c r="B24" s="56">
        <v>2930</v>
      </c>
      <c r="C24" s="57">
        <v>9.3504172583810698E-3</v>
      </c>
      <c r="D24" s="58">
        <v>2.6269702276707531E-2</v>
      </c>
      <c r="E24" s="58">
        <v>0.22338204592901878</v>
      </c>
      <c r="F24" s="58">
        <v>0.3287981859410431</v>
      </c>
    </row>
    <row r="25" spans="1:6" x14ac:dyDescent="0.25">
      <c r="A25" s="55" t="s">
        <v>190</v>
      </c>
      <c r="B25" s="56">
        <v>510</v>
      </c>
      <c r="C25" s="57">
        <v>1.6275470313223022E-3</v>
      </c>
      <c r="D25" s="58">
        <v>7.3684210526315783E-2</v>
      </c>
      <c r="E25" s="58">
        <v>-0.21052631578947367</v>
      </c>
      <c r="F25" s="58">
        <v>-0.40420560747663553</v>
      </c>
    </row>
    <row r="26" spans="1:6" x14ac:dyDescent="0.25">
      <c r="A26" s="55" t="s">
        <v>191</v>
      </c>
      <c r="B26" s="56">
        <v>2070</v>
      </c>
      <c r="C26" s="57">
        <v>6.6059261859552267E-3</v>
      </c>
      <c r="D26" s="58">
        <v>6.7010309278350513E-2</v>
      </c>
      <c r="E26" s="58">
        <v>0.2</v>
      </c>
      <c r="F26" s="58">
        <v>-7.091561938958707E-2</v>
      </c>
    </row>
    <row r="27" spans="1:6" x14ac:dyDescent="0.25">
      <c r="A27" s="55" t="s">
        <v>192</v>
      </c>
      <c r="B27" s="56">
        <v>54580</v>
      </c>
      <c r="C27" s="57">
        <v>0.17417944503837501</v>
      </c>
      <c r="D27" s="58">
        <v>5.4074932406334493E-2</v>
      </c>
      <c r="E27" s="58">
        <v>0.29511425384998696</v>
      </c>
      <c r="F27" s="58">
        <v>0.59343707120544187</v>
      </c>
    </row>
    <row r="28" spans="1:6" x14ac:dyDescent="0.25">
      <c r="A28" s="55" t="s">
        <v>95</v>
      </c>
      <c r="B28" s="56">
        <v>9225</v>
      </c>
      <c r="C28" s="57">
        <v>2.9439453654800465E-2</v>
      </c>
      <c r="D28" s="58">
        <v>-0.19185282522996058</v>
      </c>
      <c r="E28" s="58">
        <v>-4.0461826503016433E-2</v>
      </c>
      <c r="F28" s="58">
        <v>-0.12276531000380372</v>
      </c>
    </row>
    <row r="29" spans="1:6" x14ac:dyDescent="0.25">
      <c r="A29" s="55" t="s">
        <v>96</v>
      </c>
      <c r="B29" s="56">
        <v>25615</v>
      </c>
      <c r="C29" s="57">
        <v>8.1744347465334849E-2</v>
      </c>
      <c r="D29" s="58">
        <v>1.4254603048901207E-2</v>
      </c>
      <c r="E29" s="58">
        <v>0.12906069555251906</v>
      </c>
      <c r="F29" s="58">
        <v>0.14311852909675116</v>
      </c>
    </row>
    <row r="30" spans="1:6" x14ac:dyDescent="0.25">
      <c r="A30" s="55" t="s">
        <v>97</v>
      </c>
      <c r="B30" s="56">
        <v>510</v>
      </c>
      <c r="C30" s="57">
        <v>1.6275470313223022E-3</v>
      </c>
      <c r="D30" s="58">
        <v>3.0303030303030304E-2</v>
      </c>
      <c r="E30" s="58">
        <v>-8.9285714285714288E-2</v>
      </c>
      <c r="F30" s="58">
        <v>-0.37037037037037035</v>
      </c>
    </row>
    <row r="31" spans="1:6" x14ac:dyDescent="0.25">
      <c r="A31" s="55" t="s">
        <v>98</v>
      </c>
      <c r="B31" s="56">
        <v>5615</v>
      </c>
      <c r="C31" s="57">
        <v>1.791897368798966E-2</v>
      </c>
      <c r="D31" s="58">
        <v>3.5977859778597784E-2</v>
      </c>
      <c r="E31" s="58">
        <v>0.10162840886796154</v>
      </c>
      <c r="F31" s="58">
        <v>0.17665549036043587</v>
      </c>
    </row>
    <row r="32" spans="1:6" x14ac:dyDescent="0.25">
      <c r="A32" s="55" t="s">
        <v>99</v>
      </c>
      <c r="B32" s="56">
        <v>17545</v>
      </c>
      <c r="C32" s="57">
        <v>5.599080914617606E-2</v>
      </c>
      <c r="D32" s="58">
        <v>2.2138071657442471E-2</v>
      </c>
      <c r="E32" s="58">
        <v>0.27211426914153131</v>
      </c>
      <c r="F32" s="58">
        <v>0.70306736556008542</v>
      </c>
    </row>
    <row r="33" spans="1:9" x14ac:dyDescent="0.25">
      <c r="A33" s="55" t="s">
        <v>100</v>
      </c>
      <c r="B33" s="56">
        <v>15210</v>
      </c>
      <c r="C33" s="57">
        <v>4.8539196757671009E-2</v>
      </c>
      <c r="D33" s="58">
        <v>1.6032064128256512E-2</v>
      </c>
      <c r="E33" s="58">
        <v>0.16168945237913387</v>
      </c>
      <c r="F33" s="58">
        <v>8.7982832618025753E-2</v>
      </c>
    </row>
    <row r="34" spans="1:9" x14ac:dyDescent="0.25">
      <c r="A34" s="55" t="s">
        <v>101</v>
      </c>
      <c r="B34" s="56">
        <v>15780</v>
      </c>
      <c r="C34" s="57">
        <v>5.0358219910325352E-2</v>
      </c>
      <c r="D34" s="58">
        <v>6.3700707785642061E-2</v>
      </c>
      <c r="E34" s="58">
        <v>0.12057946314443971</v>
      </c>
      <c r="F34" s="58">
        <v>0.43545892840898753</v>
      </c>
    </row>
    <row r="35" spans="1:9" x14ac:dyDescent="0.25">
      <c r="A35" s="55" t="s">
        <v>102</v>
      </c>
      <c r="B35" s="56">
        <v>6975</v>
      </c>
      <c r="C35" s="57">
        <v>2.2259099104849134E-2</v>
      </c>
      <c r="D35" s="58">
        <v>2.9520295202952029E-2</v>
      </c>
      <c r="E35" s="58">
        <v>0.109608654152084</v>
      </c>
      <c r="F35" s="58">
        <v>-9.4743672939649581E-2</v>
      </c>
    </row>
    <row r="36" spans="1:9" x14ac:dyDescent="0.25">
      <c r="A36" s="55" t="s">
        <v>103</v>
      </c>
      <c r="B36" s="56">
        <v>1685</v>
      </c>
      <c r="C36" s="57">
        <v>5.3772877407413317E-3</v>
      </c>
      <c r="D36" s="58">
        <v>-0.11081794195250659</v>
      </c>
      <c r="E36" s="58">
        <v>-2.6574234546504909E-2</v>
      </c>
      <c r="F36" s="58">
        <v>-0.38074237412715911</v>
      </c>
    </row>
    <row r="37" spans="1:9" x14ac:dyDescent="0.25">
      <c r="A37" s="55" t="s">
        <v>104</v>
      </c>
      <c r="B37" s="56">
        <v>635</v>
      </c>
      <c r="C37" s="57">
        <v>2.0264556174307098E-3</v>
      </c>
      <c r="D37" s="58">
        <v>-1.5503875968992248E-2</v>
      </c>
      <c r="E37" s="58">
        <v>0.25992063492063494</v>
      </c>
      <c r="F37" s="58">
        <v>0.19811320754716982</v>
      </c>
    </row>
    <row r="38" spans="1:9" x14ac:dyDescent="0.25">
      <c r="A38" s="55" t="s">
        <v>105</v>
      </c>
      <c r="B38" s="56">
        <v>1835</v>
      </c>
      <c r="C38" s="57">
        <v>5.8559780440714205E-3</v>
      </c>
      <c r="D38" s="58">
        <v>2.2284122562674095E-2</v>
      </c>
      <c r="E38" s="58">
        <v>-2.2896698615548456E-2</v>
      </c>
      <c r="F38" s="58">
        <v>-9.4721262950172663E-2</v>
      </c>
    </row>
    <row r="39" spans="1:9" x14ac:dyDescent="0.25">
      <c r="A39" s="55" t="s">
        <v>106</v>
      </c>
      <c r="B39" s="56">
        <v>20395</v>
      </c>
      <c r="C39" s="57">
        <v>6.5085924909447757E-2</v>
      </c>
      <c r="D39" s="58">
        <v>-1.0191701043436059E-2</v>
      </c>
      <c r="E39" s="58">
        <v>0.26795150761579112</v>
      </c>
      <c r="F39" s="58">
        <v>0.59012942460626849</v>
      </c>
    </row>
    <row r="40" spans="1:9" x14ac:dyDescent="0.25">
      <c r="A40" s="59" t="s">
        <v>29</v>
      </c>
      <c r="B40" s="60">
        <v>313355</v>
      </c>
      <c r="C40" s="61">
        <v>1</v>
      </c>
      <c r="D40" s="269">
        <v>1.7369847892079675E-2</v>
      </c>
      <c r="E40" s="269">
        <v>0.18398183343283131</v>
      </c>
      <c r="F40" s="269">
        <v>0.25821126851048792</v>
      </c>
    </row>
    <row r="41" spans="1:9" ht="17.25" customHeight="1" x14ac:dyDescent="0.25"/>
    <row r="42" spans="1:9" x14ac:dyDescent="0.25">
      <c r="A42" s="43" t="s">
        <v>34</v>
      </c>
    </row>
    <row r="43" spans="1:9" x14ac:dyDescent="0.25">
      <c r="B43" s="72"/>
    </row>
    <row r="44" spans="1:9" hidden="1" x14ac:dyDescent="0.25"/>
    <row r="45" spans="1:9" hidden="1" x14ac:dyDescent="0.25">
      <c r="B45" s="75"/>
      <c r="C45" s="75"/>
      <c r="D45" s="75"/>
    </row>
    <row r="46" spans="1:9" ht="14.25" hidden="1" customHeight="1" x14ac:dyDescent="0.25">
      <c r="A46" s="63" t="s">
        <v>211</v>
      </c>
      <c r="B46" s="64" t="s">
        <v>260</v>
      </c>
      <c r="C46" s="64" t="s">
        <v>261</v>
      </c>
      <c r="D46" s="64" t="s">
        <v>262</v>
      </c>
      <c r="E46" s="65" t="s">
        <v>207</v>
      </c>
      <c r="F46" s="66" t="s">
        <v>206</v>
      </c>
      <c r="G46" s="67" t="s">
        <v>205</v>
      </c>
      <c r="H46" s="67" t="s">
        <v>204</v>
      </c>
      <c r="I46" s="1" t="s">
        <v>216</v>
      </c>
    </row>
    <row r="47" spans="1:9" hidden="1" x14ac:dyDescent="0.25">
      <c r="A47" t="s">
        <v>212</v>
      </c>
      <c r="B47" s="21">
        <v>100805</v>
      </c>
      <c r="C47" s="21">
        <v>97150</v>
      </c>
      <c r="D47" s="21">
        <v>90475</v>
      </c>
      <c r="E47" s="27">
        <v>0.23092045815322246</v>
      </c>
      <c r="F47" s="27">
        <v>0.10535434279636391</v>
      </c>
      <c r="G47" s="27">
        <v>0.11417518651561205</v>
      </c>
      <c r="H47" s="27">
        <v>3.762223365928976E-2</v>
      </c>
      <c r="I47" s="1" t="s">
        <v>209</v>
      </c>
    </row>
    <row r="48" spans="1:9" hidden="1" x14ac:dyDescent="0.25">
      <c r="A48" t="s">
        <v>213</v>
      </c>
      <c r="B48" s="21">
        <v>116130</v>
      </c>
      <c r="C48" s="21">
        <v>109995</v>
      </c>
      <c r="D48" s="21">
        <v>103623</v>
      </c>
      <c r="E48" s="27">
        <v>0.23136464849962887</v>
      </c>
      <c r="F48" s="27">
        <v>9.3544012957173531E-2</v>
      </c>
      <c r="G48" s="27">
        <v>0.12069714252627313</v>
      </c>
      <c r="H48" s="27">
        <v>5.5775262511932364E-2</v>
      </c>
      <c r="I48" s="1" t="s">
        <v>210</v>
      </c>
    </row>
    <row r="49" spans="1:9" hidden="1" x14ac:dyDescent="0.25">
      <c r="A49" t="s">
        <v>214</v>
      </c>
      <c r="B49" s="21">
        <v>40990</v>
      </c>
      <c r="C49" s="21">
        <v>39210</v>
      </c>
      <c r="D49" s="21">
        <v>38073</v>
      </c>
      <c r="E49" s="27">
        <v>-4.0294069443468895E-2</v>
      </c>
      <c r="F49" s="27">
        <v>4.0725130757121822E-2</v>
      </c>
      <c r="G49" s="27">
        <v>7.6615974575158244E-2</v>
      </c>
      <c r="H49" s="27">
        <v>4.539658250446315E-2</v>
      </c>
      <c r="I49" s="1" t="s">
        <v>217</v>
      </c>
    </row>
    <row r="50" spans="1:9" ht="15.75" hidden="1" thickBot="1" x14ac:dyDescent="0.3">
      <c r="A50" s="68" t="s">
        <v>215</v>
      </c>
      <c r="B50" s="69">
        <v>25810</v>
      </c>
      <c r="C50" s="69">
        <v>25365</v>
      </c>
      <c r="D50" s="69">
        <v>24319</v>
      </c>
      <c r="E50" s="27">
        <v>-9.7457775291114448E-2</v>
      </c>
      <c r="F50" s="27">
        <v>2.8901734104046242E-2</v>
      </c>
      <c r="G50" s="27">
        <v>6.1310086763435995E-2</v>
      </c>
      <c r="H50" s="27">
        <v>1.7543859649122806E-2</v>
      </c>
    </row>
    <row r="51" spans="1:9" hidden="1" x14ac:dyDescent="0.25">
      <c r="A51" s="70" t="s">
        <v>132</v>
      </c>
      <c r="B51" s="71">
        <v>283735</v>
      </c>
      <c r="C51" s="71">
        <v>271720</v>
      </c>
      <c r="D51" s="71">
        <v>256490</v>
      </c>
      <c r="E51" s="27">
        <v>0.14634845987265263</v>
      </c>
      <c r="F51" s="27">
        <v>8.3520453365105551E-2</v>
      </c>
      <c r="G51" s="27">
        <v>0.10622246481344302</v>
      </c>
      <c r="H51" s="27">
        <v>4.4218312969233037E-2</v>
      </c>
    </row>
    <row r="52" spans="1:9" hidden="1" x14ac:dyDescent="0.25"/>
    <row r="53" spans="1:9" hidden="1" x14ac:dyDescent="0.25"/>
    <row r="54" spans="1:9" hidden="1" x14ac:dyDescent="0.25"/>
    <row r="56" spans="1:9" x14ac:dyDescent="0.25">
      <c r="D56" s="187"/>
      <c r="E56" s="187"/>
      <c r="F56" s="187"/>
    </row>
  </sheetData>
  <sortState xmlns:xlrd2="http://schemas.microsoft.com/office/spreadsheetml/2017/richdata2" ref="A10:F39">
    <sortCondition ref="A10:A39"/>
  </sortState>
  <mergeCells count="3">
    <mergeCell ref="B8:B9"/>
    <mergeCell ref="C8:C9"/>
    <mergeCell ref="D8:F8"/>
  </mergeCells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20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H47:H51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7728-AEB6-49DA-95DC-1EEFF021A7BF}">
  <sheetPr>
    <tabColor theme="9" tint="0.79998168889431442"/>
  </sheetPr>
  <dimension ref="A1:M44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22" style="1" customWidth="1"/>
    <col min="2" max="2" width="12.42578125" style="1" customWidth="1"/>
    <col min="3" max="3" width="15" style="1" customWidth="1"/>
    <col min="4" max="4" width="12.42578125" style="1" customWidth="1"/>
    <col min="5" max="7" width="12.140625" style="1" customWidth="1"/>
    <col min="8" max="10" width="13" style="1" customWidth="1"/>
    <col min="11" max="16384" width="11.42578125" style="1"/>
  </cols>
  <sheetData>
    <row r="1" spans="1:13" x14ac:dyDescent="0.25">
      <c r="A1" s="2" t="s">
        <v>28</v>
      </c>
      <c r="B1" s="209" t="s">
        <v>258</v>
      </c>
    </row>
    <row r="2" spans="1:13" ht="15" customHeight="1" x14ac:dyDescent="0.25"/>
    <row r="3" spans="1:13" ht="18.75" customHeight="1" x14ac:dyDescent="0.3">
      <c r="A3" s="29" t="str">
        <f>TRGSS1!A3</f>
        <v>LLOCS DE TREBALL. RÈGIM GENERAL SEGURETAT SOCIAL.</v>
      </c>
    </row>
    <row r="5" spans="1:13" x14ac:dyDescent="0.25">
      <c r="A5" s="28" t="str">
        <f>Índex!A33</f>
        <v>TRGSS4</v>
      </c>
      <c r="C5" s="28" t="str">
        <f>Índex!A7</f>
        <v>1r trimestre 2025</v>
      </c>
      <c r="D5" s="28"/>
      <c r="E5" s="28"/>
      <c r="F5" s="28"/>
      <c r="G5" s="28"/>
    </row>
    <row r="6" spans="1:13" ht="15.75" thickBot="1" x14ac:dyDescent="0.3">
      <c r="A6" s="30" t="str">
        <f>Índex!B33</f>
        <v>Dades municipals. Llocs de treball assalariat per grandària del compte de cotització.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x14ac:dyDescent="0.25">
      <c r="F7" s="73"/>
    </row>
    <row r="8" spans="1:13" ht="15" customHeight="1" x14ac:dyDescent="0.25">
      <c r="B8" s="302" t="s">
        <v>186</v>
      </c>
      <c r="C8" s="302" t="s">
        <v>187</v>
      </c>
      <c r="D8" s="302" t="s">
        <v>188</v>
      </c>
      <c r="E8" s="300" t="s">
        <v>75</v>
      </c>
      <c r="F8" s="300"/>
      <c r="G8" s="300"/>
      <c r="H8" s="301" t="s">
        <v>306</v>
      </c>
      <c r="I8" s="301"/>
      <c r="J8" s="301"/>
    </row>
    <row r="9" spans="1:13" ht="29.25" customHeight="1" x14ac:dyDescent="0.25">
      <c r="B9" s="303"/>
      <c r="C9" s="303" t="s">
        <v>187</v>
      </c>
      <c r="D9" s="303"/>
      <c r="E9" s="74" t="s">
        <v>186</v>
      </c>
      <c r="F9" s="74" t="s">
        <v>187</v>
      </c>
      <c r="G9" s="74" t="s">
        <v>188</v>
      </c>
      <c r="H9" s="74" t="s">
        <v>186</v>
      </c>
      <c r="I9" s="74" t="s">
        <v>187</v>
      </c>
      <c r="J9" s="74" t="s">
        <v>188</v>
      </c>
    </row>
    <row r="10" spans="1:13" x14ac:dyDescent="0.25">
      <c r="A10" s="55" t="s">
        <v>77</v>
      </c>
      <c r="B10" s="56">
        <v>3020</v>
      </c>
      <c r="C10" s="56">
        <v>2560</v>
      </c>
      <c r="D10" s="56">
        <v>780</v>
      </c>
      <c r="E10" s="57">
        <v>2.4875416992710349E-2</v>
      </c>
      <c r="F10" s="57">
        <v>3.1434184675834968E-2</v>
      </c>
      <c r="G10" s="57">
        <v>7.0578654481292134E-3</v>
      </c>
      <c r="H10" s="57">
        <v>-2.1069692058346839E-2</v>
      </c>
      <c r="I10" s="57">
        <v>-0.12925170068027211</v>
      </c>
      <c r="J10" s="57">
        <v>0.1223021582733813</v>
      </c>
    </row>
    <row r="11" spans="1:13" x14ac:dyDescent="0.25">
      <c r="A11" s="55" t="s">
        <v>78</v>
      </c>
      <c r="B11" s="56">
        <v>640</v>
      </c>
      <c r="C11" s="56">
        <v>0</v>
      </c>
      <c r="D11" s="56">
        <v>0</v>
      </c>
      <c r="E11" s="57">
        <v>5.2716115481240477E-3</v>
      </c>
      <c r="F11" s="57">
        <v>0</v>
      </c>
      <c r="G11" s="57">
        <v>0</v>
      </c>
      <c r="H11" s="57">
        <v>-1.5384615384615385E-2</v>
      </c>
      <c r="I11" s="57" t="s">
        <v>189</v>
      </c>
      <c r="J11" s="57" t="s">
        <v>189</v>
      </c>
    </row>
    <row r="12" spans="1:13" x14ac:dyDescent="0.25">
      <c r="A12" s="55" t="s">
        <v>79</v>
      </c>
      <c r="B12" s="56">
        <v>8915</v>
      </c>
      <c r="C12" s="56">
        <v>2960</v>
      </c>
      <c r="D12" s="56">
        <v>1430</v>
      </c>
      <c r="E12" s="57">
        <v>7.3431901486759196E-2</v>
      </c>
      <c r="F12" s="57">
        <v>3.6345776031434185E-2</v>
      </c>
      <c r="G12" s="57">
        <v>1.2939419988236891E-2</v>
      </c>
      <c r="H12" s="57">
        <v>6.207674943566591E-3</v>
      </c>
      <c r="I12" s="57">
        <v>0.15625</v>
      </c>
      <c r="J12" s="57">
        <v>-0.11455108359133127</v>
      </c>
    </row>
    <row r="13" spans="1:13" x14ac:dyDescent="0.25">
      <c r="A13" s="55" t="s">
        <v>80</v>
      </c>
      <c r="B13" s="56">
        <v>585</v>
      </c>
      <c r="C13" s="56">
        <v>110</v>
      </c>
      <c r="D13" s="56">
        <v>485</v>
      </c>
      <c r="E13" s="57">
        <v>4.8185824307071376E-3</v>
      </c>
      <c r="F13" s="57">
        <v>1.3506876227897839E-3</v>
      </c>
      <c r="G13" s="57">
        <v>4.3885445414649591E-3</v>
      </c>
      <c r="H13" s="57">
        <v>-2.5000000000000001E-2</v>
      </c>
      <c r="I13" s="57">
        <v>1</v>
      </c>
      <c r="J13" s="57">
        <v>-6.7307692307692304E-2</v>
      </c>
    </row>
    <row r="14" spans="1:13" x14ac:dyDescent="0.25">
      <c r="A14" s="55" t="s">
        <v>81</v>
      </c>
      <c r="B14" s="56">
        <v>1370</v>
      </c>
      <c r="C14" s="56">
        <v>710</v>
      </c>
      <c r="D14" s="56">
        <v>280</v>
      </c>
      <c r="E14" s="57">
        <v>1.1284543470203039E-2</v>
      </c>
      <c r="F14" s="57">
        <v>8.7180746561886045E-3</v>
      </c>
      <c r="G14" s="57">
        <v>2.5335927249694611E-3</v>
      </c>
      <c r="H14" s="57">
        <v>3.663003663003663E-3</v>
      </c>
      <c r="I14" s="57">
        <v>2.8985507246376812E-2</v>
      </c>
      <c r="J14" s="57">
        <v>3.7037037037037035E-2</v>
      </c>
    </row>
    <row r="15" spans="1:13" x14ac:dyDescent="0.25">
      <c r="A15" s="55" t="s">
        <v>82</v>
      </c>
      <c r="B15" s="56">
        <v>505</v>
      </c>
      <c r="C15" s="56">
        <v>0</v>
      </c>
      <c r="D15" s="56">
        <v>0</v>
      </c>
      <c r="E15" s="57">
        <v>4.1596309871916315E-3</v>
      </c>
      <c r="F15" s="57">
        <v>0</v>
      </c>
      <c r="G15" s="57">
        <v>0</v>
      </c>
      <c r="H15" s="57">
        <v>-1.9417475728155338E-2</v>
      </c>
      <c r="I15" s="57" t="s">
        <v>189</v>
      </c>
      <c r="J15" s="57" t="s">
        <v>189</v>
      </c>
    </row>
    <row r="16" spans="1:13" x14ac:dyDescent="0.25">
      <c r="A16" s="55" t="s">
        <v>83</v>
      </c>
      <c r="B16" s="56">
        <v>1165</v>
      </c>
      <c r="C16" s="56">
        <v>295</v>
      </c>
      <c r="D16" s="56">
        <v>0</v>
      </c>
      <c r="E16" s="57">
        <v>9.5959803961945551E-3</v>
      </c>
      <c r="F16" s="57">
        <v>3.6222986247544204E-3</v>
      </c>
      <c r="G16" s="57">
        <v>0</v>
      </c>
      <c r="H16" s="57">
        <v>9.3896713615023469E-2</v>
      </c>
      <c r="I16" s="57">
        <v>-9.2307692307692313E-2</v>
      </c>
      <c r="J16" s="57" t="s">
        <v>189</v>
      </c>
    </row>
    <row r="17" spans="1:10" x14ac:dyDescent="0.25">
      <c r="A17" s="55" t="s">
        <v>84</v>
      </c>
      <c r="B17" s="56">
        <v>15205</v>
      </c>
      <c r="C17" s="56">
        <v>11240</v>
      </c>
      <c r="D17" s="56">
        <v>19020</v>
      </c>
      <c r="E17" s="57">
        <v>0.12524195873316585</v>
      </c>
      <c r="F17" s="57">
        <v>0.13801571709233793</v>
      </c>
      <c r="G17" s="57">
        <v>0.17210333438899697</v>
      </c>
      <c r="H17" s="57">
        <v>2.8755074424898511E-2</v>
      </c>
      <c r="I17" s="57">
        <v>-3.0198446937014668E-2</v>
      </c>
      <c r="J17" s="57">
        <v>6.7639629525680603E-2</v>
      </c>
    </row>
    <row r="18" spans="1:10" x14ac:dyDescent="0.25">
      <c r="A18" s="55" t="s">
        <v>87</v>
      </c>
      <c r="B18" s="56">
        <v>3220</v>
      </c>
      <c r="C18" s="56">
        <v>1300</v>
      </c>
      <c r="D18" s="56">
        <v>985</v>
      </c>
      <c r="E18" s="57">
        <v>2.6522795601499116E-2</v>
      </c>
      <c r="F18" s="57">
        <v>1.5962671905697445E-2</v>
      </c>
      <c r="G18" s="57">
        <v>8.912817264624711E-3</v>
      </c>
      <c r="H18" s="57">
        <v>0</v>
      </c>
      <c r="I18" s="57">
        <v>-7.6335877862595417E-3</v>
      </c>
      <c r="J18" s="57">
        <v>-3.9024390243902439E-2</v>
      </c>
    </row>
    <row r="19" spans="1:10" x14ac:dyDescent="0.25">
      <c r="A19" s="55" t="s">
        <v>88</v>
      </c>
      <c r="B19" s="56">
        <v>6135</v>
      </c>
      <c r="C19" s="56">
        <v>5835</v>
      </c>
      <c r="D19" s="56">
        <v>7195</v>
      </c>
      <c r="E19" s="57">
        <v>5.0533338824595361E-2</v>
      </c>
      <c r="F19" s="57">
        <v>7.1647838899803543E-2</v>
      </c>
      <c r="G19" s="57">
        <v>6.5104284486268829E-2</v>
      </c>
      <c r="H19" s="57">
        <v>5.7377049180327867E-3</v>
      </c>
      <c r="I19" s="57">
        <v>1.7436791630340016E-2</v>
      </c>
      <c r="J19" s="57">
        <v>4.730713245997089E-2</v>
      </c>
    </row>
    <row r="20" spans="1:10" x14ac:dyDescent="0.25">
      <c r="A20" s="55" t="s">
        <v>89</v>
      </c>
      <c r="B20" s="56">
        <v>6915</v>
      </c>
      <c r="C20" s="56">
        <v>5640</v>
      </c>
      <c r="D20" s="56">
        <v>1595</v>
      </c>
      <c r="E20" s="57">
        <v>5.6958115398871544E-2</v>
      </c>
      <c r="F20" s="57">
        <v>6.925343811394892E-2</v>
      </c>
      <c r="G20" s="57">
        <v>1.4432429986879609E-2</v>
      </c>
      <c r="H20" s="57">
        <v>1.5418502202643172E-2</v>
      </c>
      <c r="I20" s="57">
        <v>0.13709677419354838</v>
      </c>
      <c r="J20" s="57">
        <v>-9.8870056497175146E-2</v>
      </c>
    </row>
    <row r="21" spans="1:10" x14ac:dyDescent="0.25">
      <c r="A21" s="55" t="s">
        <v>91</v>
      </c>
      <c r="B21" s="56">
        <v>4220</v>
      </c>
      <c r="C21" s="56">
        <v>2570</v>
      </c>
      <c r="D21" s="56">
        <v>4335</v>
      </c>
      <c r="E21" s="57">
        <v>3.4759688645442939E-2</v>
      </c>
      <c r="F21" s="57">
        <v>3.1556974459724954E-2</v>
      </c>
      <c r="G21" s="57">
        <v>3.9225444509795052E-2</v>
      </c>
      <c r="H21" s="57">
        <v>1.1862396204033216E-3</v>
      </c>
      <c r="I21" s="57">
        <v>5.8708414872798431E-3</v>
      </c>
      <c r="J21" s="57">
        <v>7.0370370370370375E-2</v>
      </c>
    </row>
    <row r="22" spans="1:10" x14ac:dyDescent="0.25">
      <c r="A22" s="55" t="s">
        <v>92</v>
      </c>
      <c r="B22" s="56">
        <v>5145</v>
      </c>
      <c r="C22" s="56">
        <v>1945</v>
      </c>
      <c r="D22" s="56">
        <v>0</v>
      </c>
      <c r="E22" s="57">
        <v>4.2378814711090979E-2</v>
      </c>
      <c r="F22" s="57">
        <v>2.3882612966601179E-2</v>
      </c>
      <c r="G22" s="57">
        <v>0</v>
      </c>
      <c r="H22" s="57">
        <v>9.727626459143969E-4</v>
      </c>
      <c r="I22" s="57">
        <v>-2.9925187032418952E-2</v>
      </c>
      <c r="J22" s="57" t="s">
        <v>189</v>
      </c>
    </row>
    <row r="23" spans="1:10" x14ac:dyDescent="0.25">
      <c r="A23" s="55" t="s">
        <v>93</v>
      </c>
      <c r="B23" s="56">
        <v>2470</v>
      </c>
      <c r="C23" s="56">
        <v>1460</v>
      </c>
      <c r="D23" s="56">
        <v>0</v>
      </c>
      <c r="E23" s="57">
        <v>2.0345125818541247E-2</v>
      </c>
      <c r="F23" s="57">
        <v>1.7927308447937131E-2</v>
      </c>
      <c r="G23" s="57">
        <v>0</v>
      </c>
      <c r="H23" s="57">
        <v>2.7027027027027029E-2</v>
      </c>
      <c r="I23" s="57">
        <v>-3.3112582781456956E-2</v>
      </c>
      <c r="J23" s="57" t="s">
        <v>189</v>
      </c>
    </row>
    <row r="24" spans="1:10" x14ac:dyDescent="0.25">
      <c r="A24" s="55" t="s">
        <v>94</v>
      </c>
      <c r="B24" s="56">
        <v>1715</v>
      </c>
      <c r="C24" s="56">
        <v>925</v>
      </c>
      <c r="D24" s="56">
        <v>295</v>
      </c>
      <c r="E24" s="57">
        <v>1.4126271570363658E-2</v>
      </c>
      <c r="F24" s="57">
        <v>1.1358055009823183E-2</v>
      </c>
      <c r="G24" s="57">
        <v>2.6693209066642539E-3</v>
      </c>
      <c r="H24" s="57">
        <v>2.3880597014925373E-2</v>
      </c>
      <c r="I24" s="57">
        <v>2.2099447513812154E-2</v>
      </c>
      <c r="J24" s="57">
        <v>7.2727272727272724E-2</v>
      </c>
    </row>
    <row r="25" spans="1:10" x14ac:dyDescent="0.25">
      <c r="A25" s="55" t="s">
        <v>90</v>
      </c>
      <c r="B25" s="56">
        <v>510</v>
      </c>
      <c r="C25" s="56">
        <v>0</v>
      </c>
      <c r="D25" s="56">
        <v>0</v>
      </c>
      <c r="E25" s="57">
        <v>4.2008154524113507E-3</v>
      </c>
      <c r="F25" s="57">
        <v>0</v>
      </c>
      <c r="G25" s="57">
        <v>0</v>
      </c>
      <c r="H25" s="57">
        <v>7.3684210526315783E-2</v>
      </c>
      <c r="I25" s="57" t="s">
        <v>189</v>
      </c>
      <c r="J25" s="57" t="s">
        <v>189</v>
      </c>
    </row>
    <row r="26" spans="1:10" x14ac:dyDescent="0.25">
      <c r="A26" s="55" t="s">
        <v>85</v>
      </c>
      <c r="B26" s="56">
        <v>1245</v>
      </c>
      <c r="C26" s="56">
        <v>450</v>
      </c>
      <c r="D26" s="56">
        <v>370</v>
      </c>
      <c r="E26" s="57">
        <v>1.0254931839710062E-2</v>
      </c>
      <c r="F26" s="57">
        <v>5.5255402750491161E-3</v>
      </c>
      <c r="G26" s="57">
        <v>3.3479618151382165E-3</v>
      </c>
      <c r="H26" s="57">
        <v>5.0632911392405063E-2</v>
      </c>
      <c r="I26" s="57">
        <v>4.6511627906976744E-2</v>
      </c>
      <c r="J26" s="57">
        <v>0.13846153846153847</v>
      </c>
    </row>
    <row r="27" spans="1:10" x14ac:dyDescent="0.25">
      <c r="A27" s="55" t="s">
        <v>86</v>
      </c>
      <c r="B27" s="56">
        <v>10405</v>
      </c>
      <c r="C27" s="56">
        <v>10760</v>
      </c>
      <c r="D27" s="56">
        <v>33420</v>
      </c>
      <c r="E27" s="57">
        <v>8.5704872122235487E-2</v>
      </c>
      <c r="F27" s="57">
        <v>0.13212180746561886</v>
      </c>
      <c r="G27" s="57">
        <v>0.30240238881599785</v>
      </c>
      <c r="H27" s="57">
        <v>5.7999033349444172E-3</v>
      </c>
      <c r="I27" s="57">
        <v>3.4615384615384617E-2</v>
      </c>
      <c r="J27" s="57">
        <v>7.6848719188013531E-2</v>
      </c>
    </row>
    <row r="28" spans="1:10" x14ac:dyDescent="0.25">
      <c r="A28" s="55" t="s">
        <v>95</v>
      </c>
      <c r="B28" s="56">
        <v>4775</v>
      </c>
      <c r="C28" s="56">
        <v>2385</v>
      </c>
      <c r="D28" s="56">
        <v>2065</v>
      </c>
      <c r="E28" s="57">
        <v>3.9331164284831764E-2</v>
      </c>
      <c r="F28" s="57">
        <v>2.9285363457760314E-2</v>
      </c>
      <c r="G28" s="57">
        <v>1.8685246346649777E-2</v>
      </c>
      <c r="H28" s="57">
        <v>1.487778958554729E-2</v>
      </c>
      <c r="I28" s="57">
        <v>3.9215686274509803E-2</v>
      </c>
      <c r="J28" s="57">
        <v>-0.53227633069082669</v>
      </c>
    </row>
    <row r="29" spans="1:10" x14ac:dyDescent="0.25">
      <c r="A29" s="55" t="s">
        <v>96</v>
      </c>
      <c r="B29" s="56">
        <v>11030</v>
      </c>
      <c r="C29" s="56">
        <v>7890</v>
      </c>
      <c r="D29" s="56">
        <v>6695</v>
      </c>
      <c r="E29" s="57">
        <v>9.0852930274700386E-2</v>
      </c>
      <c r="F29" s="57">
        <v>9.6881139489194495E-2</v>
      </c>
      <c r="G29" s="57">
        <v>6.0580011763109079E-2</v>
      </c>
      <c r="H29" s="57">
        <v>3.1832651205093224E-3</v>
      </c>
      <c r="I29" s="57">
        <v>-5.0541516245487361E-2</v>
      </c>
      <c r="J29" s="57">
        <v>0.12521008403361344</v>
      </c>
    </row>
    <row r="30" spans="1:10" x14ac:dyDescent="0.25">
      <c r="A30" s="55" t="s">
        <v>97</v>
      </c>
      <c r="B30" s="56">
        <v>445</v>
      </c>
      <c r="C30" s="56">
        <v>60</v>
      </c>
      <c r="D30" s="56">
        <v>0</v>
      </c>
      <c r="E30" s="57">
        <v>3.6654174045550017E-3</v>
      </c>
      <c r="F30" s="57">
        <v>7.3673870333988212E-4</v>
      </c>
      <c r="G30" s="57">
        <v>0</v>
      </c>
      <c r="H30" s="57">
        <v>1.1363636363636364E-2</v>
      </c>
      <c r="I30" s="57">
        <v>9.0909090909090912E-2</v>
      </c>
      <c r="J30" s="57" t="s">
        <v>189</v>
      </c>
    </row>
    <row r="31" spans="1:10" x14ac:dyDescent="0.25">
      <c r="A31" s="55" t="s">
        <v>98</v>
      </c>
      <c r="B31" s="56">
        <v>2230</v>
      </c>
      <c r="C31" s="56">
        <v>2075</v>
      </c>
      <c r="D31" s="56">
        <v>1305</v>
      </c>
      <c r="E31" s="57">
        <v>1.836827148799473E-2</v>
      </c>
      <c r="F31" s="57">
        <v>2.5478880157170924E-2</v>
      </c>
      <c r="G31" s="57">
        <v>1.1808351807446953E-2</v>
      </c>
      <c r="H31" s="57">
        <v>8.7804878048780483E-2</v>
      </c>
      <c r="I31" s="57">
        <v>7.2351421188630485E-2</v>
      </c>
      <c r="J31" s="57">
        <v>-9.375E-2</v>
      </c>
    </row>
    <row r="32" spans="1:10" x14ac:dyDescent="0.25">
      <c r="A32" s="55" t="s">
        <v>99</v>
      </c>
      <c r="B32" s="56">
        <v>5765</v>
      </c>
      <c r="C32" s="56">
        <v>4090</v>
      </c>
      <c r="D32" s="56">
        <v>7685</v>
      </c>
      <c r="E32" s="57">
        <v>4.7485688398336147E-2</v>
      </c>
      <c r="F32" s="57">
        <v>5.0221021611001962E-2</v>
      </c>
      <c r="G32" s="57">
        <v>6.9538071754965389E-2</v>
      </c>
      <c r="H32" s="57">
        <v>1.9451812555260833E-2</v>
      </c>
      <c r="I32" s="57">
        <v>4.6035805626598467E-2</v>
      </c>
      <c r="J32" s="57">
        <v>1.0519395134779751E-2</v>
      </c>
    </row>
    <row r="33" spans="1:10" x14ac:dyDescent="0.25">
      <c r="A33" s="55" t="s">
        <v>100</v>
      </c>
      <c r="B33" s="56">
        <v>5030</v>
      </c>
      <c r="C33" s="56">
        <v>3925</v>
      </c>
      <c r="D33" s="56">
        <v>6260</v>
      </c>
      <c r="E33" s="57">
        <v>4.1431572011037435E-2</v>
      </c>
      <c r="F33" s="57">
        <v>4.819499017681729E-2</v>
      </c>
      <c r="G33" s="57">
        <v>5.6643894493960095E-2</v>
      </c>
      <c r="H33" s="57">
        <v>-7.889546351084813E-3</v>
      </c>
      <c r="I33" s="57">
        <v>-6.769596199524941E-2</v>
      </c>
      <c r="J33" s="57">
        <v>0.10017574692442882</v>
      </c>
    </row>
    <row r="34" spans="1:10" x14ac:dyDescent="0.25">
      <c r="A34" s="55" t="s">
        <v>101</v>
      </c>
      <c r="B34" s="56">
        <v>5290</v>
      </c>
      <c r="C34" s="56">
        <v>4425</v>
      </c>
      <c r="D34" s="56">
        <v>6065</v>
      </c>
      <c r="E34" s="57">
        <v>4.3573164202462829E-2</v>
      </c>
      <c r="F34" s="57">
        <v>5.4334479371316309E-2</v>
      </c>
      <c r="G34" s="57">
        <v>5.4879428131927796E-2</v>
      </c>
      <c r="H34" s="57">
        <v>1.3409961685823755E-2</v>
      </c>
      <c r="I34" s="57">
        <v>-6.8421052631578952E-2</v>
      </c>
      <c r="J34" s="57">
        <v>0.24665981500513876</v>
      </c>
    </row>
    <row r="35" spans="1:10" x14ac:dyDescent="0.25">
      <c r="A35" s="55" t="s">
        <v>102</v>
      </c>
      <c r="B35" s="56">
        <v>3150</v>
      </c>
      <c r="C35" s="56">
        <v>2920</v>
      </c>
      <c r="D35" s="56">
        <v>905</v>
      </c>
      <c r="E35" s="57">
        <v>2.5946213088423046E-2</v>
      </c>
      <c r="F35" s="57">
        <v>3.5854616895874263E-2</v>
      </c>
      <c r="G35" s="57">
        <v>8.1889336289191518E-3</v>
      </c>
      <c r="H35" s="57">
        <v>1.7770597738287562E-2</v>
      </c>
      <c r="I35" s="57">
        <v>-5.1948051948051951E-2</v>
      </c>
      <c r="J35" s="57">
        <v>0.5083333333333333</v>
      </c>
    </row>
    <row r="36" spans="1:10" x14ac:dyDescent="0.25">
      <c r="A36" s="55" t="s">
        <v>103</v>
      </c>
      <c r="B36" s="56">
        <v>770</v>
      </c>
      <c r="C36" s="56">
        <v>615</v>
      </c>
      <c r="D36" s="56">
        <v>300</v>
      </c>
      <c r="E36" s="57">
        <v>6.3424076438367448E-3</v>
      </c>
      <c r="F36" s="57">
        <v>7.5515717092337915E-3</v>
      </c>
      <c r="G36" s="57">
        <v>2.7145636338958513E-3</v>
      </c>
      <c r="H36" s="57">
        <v>-0.10465116279069768</v>
      </c>
      <c r="I36" s="57">
        <v>-8.2089552238805971E-2</v>
      </c>
      <c r="J36" s="57">
        <v>-0.17808219178082191</v>
      </c>
    </row>
    <row r="37" spans="1:10" x14ac:dyDescent="0.25">
      <c r="A37" s="55" t="s">
        <v>104</v>
      </c>
      <c r="B37" s="56">
        <v>550</v>
      </c>
      <c r="C37" s="56">
        <v>80</v>
      </c>
      <c r="D37" s="56">
        <v>0</v>
      </c>
      <c r="E37" s="57">
        <v>4.5302911741691033E-3</v>
      </c>
      <c r="F37" s="57">
        <v>9.8231827111984276E-4</v>
      </c>
      <c r="G37" s="57">
        <v>0</v>
      </c>
      <c r="H37" s="57">
        <v>-5.9829059829059832E-2</v>
      </c>
      <c r="I37" s="57">
        <v>0.33333333333333331</v>
      </c>
      <c r="J37" s="57" t="s">
        <v>189</v>
      </c>
    </row>
    <row r="38" spans="1:10" x14ac:dyDescent="0.25">
      <c r="A38" s="55" t="s">
        <v>105</v>
      </c>
      <c r="B38" s="56">
        <v>1700</v>
      </c>
      <c r="C38" s="56">
        <v>135</v>
      </c>
      <c r="D38" s="56">
        <v>0</v>
      </c>
      <c r="E38" s="57">
        <v>1.4002718174704502E-2</v>
      </c>
      <c r="F38" s="57">
        <v>1.6576620825147347E-3</v>
      </c>
      <c r="G38" s="57">
        <v>0</v>
      </c>
      <c r="H38" s="57">
        <v>2.7190332326283987E-2</v>
      </c>
      <c r="I38" s="57">
        <v>-6.8965517241379309E-2</v>
      </c>
      <c r="J38" s="57" t="s">
        <v>189</v>
      </c>
    </row>
    <row r="39" spans="1:10" x14ac:dyDescent="0.25">
      <c r="A39" s="55" t="s">
        <v>106</v>
      </c>
      <c r="B39" s="56">
        <v>7265</v>
      </c>
      <c r="C39" s="56">
        <v>4080</v>
      </c>
      <c r="D39" s="56">
        <v>9045</v>
      </c>
      <c r="E39" s="57">
        <v>5.9841027964251885E-2</v>
      </c>
      <c r="F39" s="57">
        <v>5.0098231827111983E-2</v>
      </c>
      <c r="G39" s="57">
        <v>8.1844093561959916E-2</v>
      </c>
      <c r="H39" s="57">
        <v>-1.3577732518669382E-2</v>
      </c>
      <c r="I39" s="57">
        <v>-9.7345132743362831E-2</v>
      </c>
      <c r="J39" s="57">
        <v>3.7270642201834861E-2</v>
      </c>
    </row>
    <row r="40" spans="1:10" x14ac:dyDescent="0.25">
      <c r="A40" s="59" t="s">
        <v>107</v>
      </c>
      <c r="B40" s="60">
        <v>121405</v>
      </c>
      <c r="C40" s="60">
        <v>81440</v>
      </c>
      <c r="D40" s="60">
        <v>110515</v>
      </c>
      <c r="E40" s="61">
        <v>1</v>
      </c>
      <c r="F40" s="61">
        <v>1</v>
      </c>
      <c r="G40" s="61">
        <v>1</v>
      </c>
      <c r="H40" s="61">
        <v>1.0151017181844656E-2</v>
      </c>
      <c r="I40" s="61">
        <v>-5.6773090775898904E-3</v>
      </c>
      <c r="J40" s="61">
        <v>4.3480313473704089E-2</v>
      </c>
    </row>
    <row r="41" spans="1:10" ht="17.25" customHeight="1" x14ac:dyDescent="0.25"/>
    <row r="42" spans="1:10" x14ac:dyDescent="0.25">
      <c r="A42" s="43" t="s">
        <v>34</v>
      </c>
    </row>
    <row r="44" spans="1:10" x14ac:dyDescent="0.25">
      <c r="D44" s="72"/>
      <c r="E44" s="72"/>
    </row>
  </sheetData>
  <sortState xmlns:xlrd2="http://schemas.microsoft.com/office/spreadsheetml/2017/richdata2" ref="A11:J39">
    <sortCondition ref="A11:A39"/>
  </sortState>
  <mergeCells count="5">
    <mergeCell ref="E8:G8"/>
    <mergeCell ref="H8:J8"/>
    <mergeCell ref="B8:B9"/>
    <mergeCell ref="C8:C9"/>
    <mergeCell ref="D8:D9"/>
  </mergeCells>
  <conditionalFormatting sqref="E10:E39">
    <cfRule type="colorScale" priority="4">
      <colorScale>
        <cfvo type="min"/>
        <cfvo type="max"/>
        <color rgb="FFFFEF9C"/>
        <color rgb="FF63BE7B"/>
      </colorScale>
    </cfRule>
  </conditionalFormatting>
  <conditionalFormatting sqref="F10:F39">
    <cfRule type="colorScale" priority="2">
      <colorScale>
        <cfvo type="min"/>
        <cfvo type="max"/>
        <color rgb="FFFFEF9C"/>
        <color rgb="FF63BE7B"/>
      </colorScale>
    </cfRule>
  </conditionalFormatting>
  <conditionalFormatting sqref="G10:G39">
    <cfRule type="colorScale" priority="1">
      <colorScale>
        <cfvo type="min"/>
        <cfvo type="max"/>
        <color rgb="FFFFEF9C"/>
        <color rgb="FF63BE7B"/>
      </colorScale>
    </cfRule>
  </conditionalFormatting>
  <conditionalFormatting sqref="H10:J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{59EE9D10-578B-4497-BF12-4854F5FAB306}</x14:id>
        </ext>
      </extLst>
    </cfRule>
  </conditionalFormatting>
  <hyperlinks>
    <hyperlink ref="A1" location="Índex!A1" display="TORNAR A L'ÍNDEX" xr:uid="{1047F754-1F06-4257-8CF1-164F391B8AE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EE9D10-578B-4497-BF12-4854F5FAB30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H10:J40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E6B0-1BDD-4BD0-866A-63E7C049EA9E}">
  <sheetPr>
    <tabColor theme="9" tint="0.79998168889431442"/>
  </sheetPr>
  <dimension ref="A1:F42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6.7109375" style="1" customWidth="1"/>
    <col min="4" max="4" width="14.140625" style="1" customWidth="1"/>
    <col min="5" max="16384" width="11.42578125" style="1"/>
  </cols>
  <sheetData>
    <row r="1" spans="1:6" x14ac:dyDescent="0.25">
      <c r="A1" s="2" t="s">
        <v>28</v>
      </c>
    </row>
    <row r="2" spans="1:6" ht="15" customHeight="1" x14ac:dyDescent="0.25"/>
    <row r="3" spans="1:6" ht="18.75" customHeight="1" x14ac:dyDescent="0.3">
      <c r="A3" s="29" t="str">
        <f>TRGSS1!A3</f>
        <v>LLOCS DE TREBALL. RÈGIM GENERAL SEGURETAT SOCIAL.</v>
      </c>
    </row>
    <row r="5" spans="1:6" x14ac:dyDescent="0.25">
      <c r="A5" s="28" t="str">
        <f>Índex!A34</f>
        <v>TRGSS5</v>
      </c>
      <c r="C5" s="28" t="str">
        <f>Índex!A7</f>
        <v>1r trimestre 2025</v>
      </c>
    </row>
    <row r="6" spans="1:6" ht="15.75" thickBot="1" x14ac:dyDescent="0.3">
      <c r="A6" s="30" t="str">
        <f>Índex!B34</f>
        <v>Dades municipals. Relació entre població ocupada i llocs de treball.</v>
      </c>
      <c r="B6" s="31"/>
      <c r="C6" s="31"/>
      <c r="D6" s="31"/>
      <c r="E6" s="31"/>
      <c r="F6" s="31"/>
    </row>
    <row r="8" spans="1:6" ht="15" customHeight="1" x14ac:dyDescent="0.25">
      <c r="B8" s="48"/>
      <c r="C8" s="48"/>
      <c r="D8" s="48"/>
      <c r="E8" s="48"/>
    </row>
    <row r="9" spans="1:6" x14ac:dyDescent="0.25">
      <c r="A9" s="306"/>
      <c r="B9" s="304" t="s">
        <v>301</v>
      </c>
      <c r="C9" s="304" t="s">
        <v>302</v>
      </c>
      <c r="D9" s="304" t="s">
        <v>303</v>
      </c>
      <c r="E9" s="304" t="s">
        <v>304</v>
      </c>
    </row>
    <row r="10" spans="1:6" ht="37.5" customHeight="1" x14ac:dyDescent="0.25">
      <c r="A10" s="307"/>
      <c r="B10" s="305"/>
      <c r="C10" s="305"/>
      <c r="D10" s="305"/>
      <c r="E10" s="305"/>
    </row>
    <row r="11" spans="1:6" x14ac:dyDescent="0.25">
      <c r="A11" s="190" t="s">
        <v>77</v>
      </c>
      <c r="B11" s="191">
        <v>6205</v>
      </c>
      <c r="C11" s="191">
        <v>7000</v>
      </c>
      <c r="D11" s="191">
        <v>-795</v>
      </c>
      <c r="E11" s="206">
        <f>+D11/B11</f>
        <v>-0.12812248186946013</v>
      </c>
    </row>
    <row r="12" spans="1:6" x14ac:dyDescent="0.25">
      <c r="A12" s="190" t="s">
        <v>78</v>
      </c>
      <c r="B12" s="191">
        <v>3620</v>
      </c>
      <c r="C12" s="191">
        <v>1200</v>
      </c>
      <c r="D12" s="191">
        <v>2420</v>
      </c>
      <c r="E12" s="206">
        <f t="shared" ref="E12:E39" si="0">+D12/B12</f>
        <v>0.66850828729281764</v>
      </c>
    </row>
    <row r="13" spans="1:6" x14ac:dyDescent="0.25">
      <c r="A13" s="190" t="s">
        <v>79</v>
      </c>
      <c r="B13" s="191">
        <v>30325</v>
      </c>
      <c r="C13" s="191">
        <v>18220</v>
      </c>
      <c r="D13" s="191">
        <v>12105</v>
      </c>
      <c r="E13" s="206">
        <f t="shared" si="0"/>
        <v>0.39917559769167354</v>
      </c>
    </row>
    <row r="14" spans="1:6" x14ac:dyDescent="0.25">
      <c r="A14" s="190" t="s">
        <v>80</v>
      </c>
      <c r="B14" s="191">
        <v>1030</v>
      </c>
      <c r="C14" s="191">
        <v>1320</v>
      </c>
      <c r="D14" s="191">
        <v>-290</v>
      </c>
      <c r="E14" s="206">
        <f t="shared" si="0"/>
        <v>-0.28155339805825241</v>
      </c>
    </row>
    <row r="15" spans="1:6" x14ac:dyDescent="0.25">
      <c r="A15" s="190" t="s">
        <v>81</v>
      </c>
      <c r="B15" s="191">
        <v>4550</v>
      </c>
      <c r="C15" s="191">
        <v>2985</v>
      </c>
      <c r="D15" s="191">
        <v>1565</v>
      </c>
      <c r="E15" s="206">
        <f t="shared" si="0"/>
        <v>0.34395604395604396</v>
      </c>
    </row>
    <row r="16" spans="1:6" x14ac:dyDescent="0.25">
      <c r="A16" s="190" t="s">
        <v>82</v>
      </c>
      <c r="B16" s="191">
        <v>2365</v>
      </c>
      <c r="C16" s="191">
        <v>805</v>
      </c>
      <c r="D16" s="191">
        <v>1560</v>
      </c>
      <c r="E16" s="206">
        <f t="shared" si="0"/>
        <v>0.65961945031712477</v>
      </c>
    </row>
    <row r="17" spans="1:5" x14ac:dyDescent="0.25">
      <c r="A17" s="190" t="s">
        <v>83</v>
      </c>
      <c r="B17" s="191">
        <v>7565</v>
      </c>
      <c r="C17" s="191">
        <v>2475</v>
      </c>
      <c r="D17" s="191">
        <v>5090</v>
      </c>
      <c r="E17" s="206">
        <f t="shared" si="0"/>
        <v>0.67283542630535365</v>
      </c>
    </row>
    <row r="18" spans="1:5" x14ac:dyDescent="0.25">
      <c r="A18" s="190" t="s">
        <v>84</v>
      </c>
      <c r="B18" s="191">
        <v>40420</v>
      </c>
      <c r="C18" s="191">
        <v>50355</v>
      </c>
      <c r="D18" s="191">
        <v>-9935</v>
      </c>
      <c r="E18" s="206">
        <f t="shared" si="0"/>
        <v>-0.24579416130628401</v>
      </c>
    </row>
    <row r="19" spans="1:5" x14ac:dyDescent="0.25">
      <c r="A19" s="190" t="s">
        <v>87</v>
      </c>
      <c r="B19" s="191">
        <v>10205</v>
      </c>
      <c r="C19" s="191">
        <v>6835</v>
      </c>
      <c r="D19" s="191">
        <v>3370</v>
      </c>
      <c r="E19" s="206">
        <f t="shared" si="0"/>
        <v>0.33023027927486526</v>
      </c>
    </row>
    <row r="20" spans="1:5" x14ac:dyDescent="0.25">
      <c r="A20" s="190" t="s">
        <v>88</v>
      </c>
      <c r="B20" s="191">
        <v>19935</v>
      </c>
      <c r="C20" s="191">
        <v>22070</v>
      </c>
      <c r="D20" s="191">
        <v>-2135</v>
      </c>
      <c r="E20" s="206">
        <f t="shared" si="0"/>
        <v>-0.10709806872335088</v>
      </c>
    </row>
    <row r="21" spans="1:5" x14ac:dyDescent="0.25">
      <c r="A21" s="190" t="s">
        <v>89</v>
      </c>
      <c r="B21" s="191">
        <v>20985</v>
      </c>
      <c r="C21" s="191">
        <v>17085</v>
      </c>
      <c r="D21" s="191">
        <v>3900</v>
      </c>
      <c r="E21" s="206">
        <f t="shared" si="0"/>
        <v>0.18584703359542531</v>
      </c>
    </row>
    <row r="22" spans="1:5" x14ac:dyDescent="0.25">
      <c r="A22" s="190" t="s">
        <v>91</v>
      </c>
      <c r="B22" s="191">
        <v>12450</v>
      </c>
      <c r="C22" s="191">
        <v>12615</v>
      </c>
      <c r="D22" s="191">
        <v>-165</v>
      </c>
      <c r="E22" s="206">
        <f t="shared" si="0"/>
        <v>-1.3253012048192771E-2</v>
      </c>
    </row>
    <row r="23" spans="1:5" x14ac:dyDescent="0.25">
      <c r="A23" s="190" t="s">
        <v>92</v>
      </c>
      <c r="B23" s="191">
        <v>12800</v>
      </c>
      <c r="C23" s="191">
        <v>8930</v>
      </c>
      <c r="D23" s="191">
        <v>3870</v>
      </c>
      <c r="E23" s="206">
        <f t="shared" si="0"/>
        <v>0.30234375000000002</v>
      </c>
    </row>
    <row r="24" spans="1:5" x14ac:dyDescent="0.25">
      <c r="A24" s="190" t="s">
        <v>93</v>
      </c>
      <c r="B24" s="191">
        <v>11200</v>
      </c>
      <c r="C24" s="191">
        <v>5250</v>
      </c>
      <c r="D24" s="191">
        <v>5950</v>
      </c>
      <c r="E24" s="206">
        <f t="shared" si="0"/>
        <v>0.53125</v>
      </c>
    </row>
    <row r="25" spans="1:5" x14ac:dyDescent="0.25">
      <c r="A25" s="190" t="s">
        <v>94</v>
      </c>
      <c r="B25" s="191">
        <v>5630</v>
      </c>
      <c r="C25" s="191">
        <v>3625</v>
      </c>
      <c r="D25" s="191">
        <v>2005</v>
      </c>
      <c r="E25" s="206">
        <f t="shared" si="0"/>
        <v>0.35612788632326819</v>
      </c>
    </row>
    <row r="26" spans="1:5" x14ac:dyDescent="0.25">
      <c r="A26" s="190" t="s">
        <v>190</v>
      </c>
      <c r="B26" s="191">
        <v>1475</v>
      </c>
      <c r="C26" s="191">
        <v>745</v>
      </c>
      <c r="D26" s="191">
        <v>730</v>
      </c>
      <c r="E26" s="206">
        <f t="shared" si="0"/>
        <v>0.49491525423728816</v>
      </c>
    </row>
    <row r="27" spans="1:5" x14ac:dyDescent="0.25">
      <c r="A27" s="190" t="s">
        <v>191</v>
      </c>
      <c r="B27" s="191">
        <v>2090</v>
      </c>
      <c r="C27" s="191">
        <v>2430</v>
      </c>
      <c r="D27" s="191">
        <v>-340</v>
      </c>
      <c r="E27" s="206">
        <f t="shared" si="0"/>
        <v>-0.16267942583732056</v>
      </c>
    </row>
    <row r="28" spans="1:5" x14ac:dyDescent="0.25">
      <c r="A28" s="190" t="s">
        <v>192</v>
      </c>
      <c r="B28" s="191">
        <v>28935</v>
      </c>
      <c r="C28" s="191">
        <v>57675</v>
      </c>
      <c r="D28" s="191">
        <v>-28740</v>
      </c>
      <c r="E28" s="206">
        <f t="shared" si="0"/>
        <v>-0.99326075686884396</v>
      </c>
    </row>
    <row r="29" spans="1:5" x14ac:dyDescent="0.25">
      <c r="A29" s="190" t="s">
        <v>95</v>
      </c>
      <c r="B29" s="191">
        <v>12305</v>
      </c>
      <c r="C29" s="191">
        <v>10700</v>
      </c>
      <c r="D29" s="191">
        <v>1605</v>
      </c>
      <c r="E29" s="206">
        <f t="shared" si="0"/>
        <v>0.13043478260869565</v>
      </c>
    </row>
    <row r="30" spans="1:5" x14ac:dyDescent="0.25">
      <c r="A30" s="190" t="s">
        <v>96</v>
      </c>
      <c r="B30" s="191">
        <v>37495</v>
      </c>
      <c r="C30" s="191">
        <v>29900</v>
      </c>
      <c r="D30" s="191">
        <v>7595</v>
      </c>
      <c r="E30" s="206">
        <f t="shared" si="0"/>
        <v>0.20256034137885051</v>
      </c>
    </row>
    <row r="31" spans="1:5" x14ac:dyDescent="0.25">
      <c r="A31" s="190" t="s">
        <v>97</v>
      </c>
      <c r="B31" s="191">
        <v>2055</v>
      </c>
      <c r="C31" s="191">
        <v>770</v>
      </c>
      <c r="D31" s="191">
        <v>1285</v>
      </c>
      <c r="E31" s="206">
        <f t="shared" si="0"/>
        <v>0.62530413625304138</v>
      </c>
    </row>
    <row r="32" spans="1:5" x14ac:dyDescent="0.25">
      <c r="A32" s="190" t="s">
        <v>98</v>
      </c>
      <c r="B32" s="191">
        <v>4215</v>
      </c>
      <c r="C32" s="191">
        <v>6115</v>
      </c>
      <c r="D32" s="191">
        <v>-1900</v>
      </c>
      <c r="E32" s="206">
        <f>+D32/B32</f>
        <v>-0.45077105575326215</v>
      </c>
    </row>
    <row r="33" spans="1:5" x14ac:dyDescent="0.25">
      <c r="A33" s="190" t="s">
        <v>99</v>
      </c>
      <c r="B33" s="191">
        <v>21115</v>
      </c>
      <c r="C33" s="191">
        <v>20130</v>
      </c>
      <c r="D33" s="191">
        <v>985</v>
      </c>
      <c r="E33" s="206">
        <f t="shared" si="0"/>
        <v>4.6649301444470756E-2</v>
      </c>
    </row>
    <row r="34" spans="1:5" x14ac:dyDescent="0.25">
      <c r="A34" s="190" t="s">
        <v>100</v>
      </c>
      <c r="B34" s="191">
        <v>16820</v>
      </c>
      <c r="C34" s="191">
        <v>17180</v>
      </c>
      <c r="D34" s="191">
        <v>-360</v>
      </c>
      <c r="E34" s="206">
        <f t="shared" si="0"/>
        <v>-2.1403091557669441E-2</v>
      </c>
    </row>
    <row r="35" spans="1:5" x14ac:dyDescent="0.25">
      <c r="A35" s="190" t="s">
        <v>101</v>
      </c>
      <c r="B35" s="191">
        <v>9355</v>
      </c>
      <c r="C35" s="191">
        <v>17380</v>
      </c>
      <c r="D35" s="191">
        <v>-8025</v>
      </c>
      <c r="E35" s="206">
        <f t="shared" si="0"/>
        <v>-0.85783003741314801</v>
      </c>
    </row>
    <row r="36" spans="1:5" x14ac:dyDescent="0.25">
      <c r="A36" s="190" t="s">
        <v>102</v>
      </c>
      <c r="B36" s="191">
        <v>12700</v>
      </c>
      <c r="C36" s="191">
        <v>8525</v>
      </c>
      <c r="D36" s="191">
        <v>4175</v>
      </c>
      <c r="E36" s="206">
        <f t="shared" si="0"/>
        <v>0.32874015748031499</v>
      </c>
    </row>
    <row r="37" spans="1:5" x14ac:dyDescent="0.25">
      <c r="A37" s="190" t="s">
        <v>103</v>
      </c>
      <c r="B37" s="191">
        <v>4105</v>
      </c>
      <c r="C37" s="191">
        <v>2150</v>
      </c>
      <c r="D37" s="191">
        <v>1955</v>
      </c>
      <c r="E37" s="206">
        <f t="shared" si="0"/>
        <v>0.47624847746650428</v>
      </c>
    </row>
    <row r="38" spans="1:5" x14ac:dyDescent="0.25">
      <c r="A38" s="190" t="s">
        <v>104</v>
      </c>
      <c r="B38" s="191">
        <v>3110</v>
      </c>
      <c r="C38" s="191">
        <v>1025</v>
      </c>
      <c r="D38" s="191">
        <v>2085</v>
      </c>
      <c r="E38" s="206">
        <f t="shared" si="0"/>
        <v>0.67041800643086813</v>
      </c>
    </row>
    <row r="39" spans="1:5" x14ac:dyDescent="0.25">
      <c r="A39" s="190" t="s">
        <v>105</v>
      </c>
      <c r="B39" s="191">
        <v>7655</v>
      </c>
      <c r="C39" s="191">
        <v>2825</v>
      </c>
      <c r="D39" s="191">
        <v>4830</v>
      </c>
      <c r="E39" s="206">
        <f t="shared" si="0"/>
        <v>0.63096015676028738</v>
      </c>
    </row>
    <row r="40" spans="1:5" x14ac:dyDescent="0.25">
      <c r="A40" s="190" t="s">
        <v>106</v>
      </c>
      <c r="B40" s="191">
        <v>31290</v>
      </c>
      <c r="C40" s="191">
        <v>24090</v>
      </c>
      <c r="D40" s="191">
        <v>7200</v>
      </c>
      <c r="E40" s="206">
        <f>+D40/B40</f>
        <v>0.23010546500479387</v>
      </c>
    </row>
    <row r="41" spans="1:5" ht="17.25" customHeight="1" x14ac:dyDescent="0.25">
      <c r="A41" s="192" t="s">
        <v>29</v>
      </c>
      <c r="B41" s="193">
        <v>384005</v>
      </c>
      <c r="C41" s="193">
        <v>362410</v>
      </c>
      <c r="D41" s="207">
        <v>21595</v>
      </c>
      <c r="E41" s="208">
        <f>+D41/C41</f>
        <v>5.95872078585028E-2</v>
      </c>
    </row>
    <row r="42" spans="1:5" x14ac:dyDescent="0.25">
      <c r="A42" s="194" t="s">
        <v>372</v>
      </c>
    </row>
  </sheetData>
  <mergeCells count="5">
    <mergeCell ref="E9:E10"/>
    <mergeCell ref="A9:A10"/>
    <mergeCell ref="B9:B10"/>
    <mergeCell ref="C9:C10"/>
    <mergeCell ref="D9:D10"/>
  </mergeCells>
  <conditionalFormatting sqref="D11:D41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{DE468179-3860-4658-AAEB-896E3C4C6650}</x14:id>
        </ext>
      </extLst>
    </cfRule>
  </conditionalFormatting>
  <conditionalFormatting sqref="E11:E41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{6F22B501-4A3D-4808-953D-3C4B0A315E7D}</x14:id>
        </ext>
      </extLst>
    </cfRule>
  </conditionalFormatting>
  <hyperlinks>
    <hyperlink ref="A1" location="Índex!A1" display="TORNAR A L'ÍNDEX" xr:uid="{D972AA6D-9BF1-4AA5-AFBB-FF976A899ED1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468179-3860-4658-AAEB-896E3C4C6650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D11:D41</xm:sqref>
        </x14:conditionalFormatting>
        <x14:conditionalFormatting xmlns:xm="http://schemas.microsoft.com/office/excel/2006/main">
          <x14:cfRule type="dataBar" id="{6F22B501-4A3D-4808-953D-3C4B0A315E7D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E11:E41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3B78-9347-4BF8-98D6-38E4DAECB817}">
  <dimension ref="A1:AJ50"/>
  <sheetViews>
    <sheetView workbookViewId="0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2.42578125" style="1" customWidth="1"/>
    <col min="4" max="16384" width="11.42578125" style="1"/>
  </cols>
  <sheetData>
    <row r="1" spans="1:36" x14ac:dyDescent="0.25">
      <c r="A1" s="2" t="s">
        <v>28</v>
      </c>
      <c r="B1" s="209" t="s">
        <v>258</v>
      </c>
    </row>
    <row r="2" spans="1:36" ht="15" customHeight="1" x14ac:dyDescent="0.25"/>
    <row r="3" spans="1:36" ht="18.75" customHeight="1" x14ac:dyDescent="0.3">
      <c r="A3" s="29" t="str">
        <f>TRGSS1!A3</f>
        <v>LLOCS DE TREBALL. RÈGIM GENERAL SEGURETAT SOCIAL.</v>
      </c>
    </row>
    <row r="5" spans="1:36" x14ac:dyDescent="0.25">
      <c r="A5" s="28" t="str">
        <f>Índex!A35</f>
        <v>TRGSS6</v>
      </c>
      <c r="C5" s="28" t="str">
        <f>Índex!A7</f>
        <v>1r trimestre 2025</v>
      </c>
    </row>
    <row r="6" spans="1:36" ht="15.75" thickBot="1" x14ac:dyDescent="0.3">
      <c r="A6" s="30" t="str">
        <f>Índex!B35</f>
        <v>Dades municipals. Llocs de treball assalariat ocupats per dones.</v>
      </c>
      <c r="B6" s="31"/>
      <c r="C6" s="31"/>
      <c r="D6" s="31"/>
    </row>
    <row r="8" spans="1:36" ht="15" customHeight="1" x14ac:dyDescent="0.25">
      <c r="B8" s="302" t="s">
        <v>295</v>
      </c>
      <c r="C8" s="302" t="s">
        <v>296</v>
      </c>
    </row>
    <row r="9" spans="1:36" ht="29.25" customHeight="1" x14ac:dyDescent="0.25">
      <c r="B9" s="303"/>
      <c r="C9" s="303" t="s">
        <v>187</v>
      </c>
    </row>
    <row r="10" spans="1:36" x14ac:dyDescent="0.25">
      <c r="A10" s="55" t="s">
        <v>77</v>
      </c>
      <c r="B10" s="56">
        <v>2019</v>
      </c>
      <c r="C10" s="188">
        <v>0.29669360764144009</v>
      </c>
      <c r="AI10" s="258"/>
      <c r="AJ10" s="258"/>
    </row>
    <row r="11" spans="1:36" x14ac:dyDescent="0.25">
      <c r="A11" s="55" t="s">
        <v>78</v>
      </c>
      <c r="B11" s="56">
        <v>364</v>
      </c>
      <c r="C11" s="188">
        <v>0.47706422018348627</v>
      </c>
    </row>
    <row r="12" spans="1:36" x14ac:dyDescent="0.25">
      <c r="A12" s="55" t="s">
        <v>79</v>
      </c>
      <c r="B12" s="56">
        <v>6440</v>
      </c>
      <c r="C12" s="188">
        <v>0.49111568672309919</v>
      </c>
    </row>
    <row r="13" spans="1:36" x14ac:dyDescent="0.25">
      <c r="A13" s="55" t="s">
        <v>80</v>
      </c>
      <c r="B13" s="56">
        <v>373</v>
      </c>
      <c r="C13" s="188">
        <v>0.30877483443708609</v>
      </c>
    </row>
    <row r="14" spans="1:36" x14ac:dyDescent="0.25">
      <c r="A14" s="55" t="s">
        <v>81</v>
      </c>
      <c r="B14" s="56">
        <v>1135</v>
      </c>
      <c r="C14" s="188">
        <v>0.46650226058364158</v>
      </c>
    </row>
    <row r="15" spans="1:36" x14ac:dyDescent="0.25">
      <c r="A15" s="55" t="s">
        <v>82</v>
      </c>
      <c r="B15" s="56">
        <v>287</v>
      </c>
      <c r="C15" s="188">
        <v>0.4922813036020583</v>
      </c>
    </row>
    <row r="16" spans="1:36" x14ac:dyDescent="0.25">
      <c r="A16" s="55" t="s">
        <v>83</v>
      </c>
      <c r="B16" s="56">
        <v>800</v>
      </c>
      <c r="C16" s="188">
        <v>0.53404539385847793</v>
      </c>
    </row>
    <row r="17" spans="1:3" x14ac:dyDescent="0.25">
      <c r="A17" s="55" t="s">
        <v>84</v>
      </c>
      <c r="B17" s="56">
        <v>18472</v>
      </c>
      <c r="C17" s="188">
        <v>0.41768230638778969</v>
      </c>
    </row>
    <row r="18" spans="1:3" x14ac:dyDescent="0.25">
      <c r="A18" s="55" t="s">
        <v>87</v>
      </c>
      <c r="B18" s="56">
        <v>2644</v>
      </c>
      <c r="C18" s="188">
        <v>0.46929357472488464</v>
      </c>
    </row>
    <row r="19" spans="1:3" x14ac:dyDescent="0.25">
      <c r="A19" s="55" t="s">
        <v>88</v>
      </c>
      <c r="B19" s="56">
        <v>9892</v>
      </c>
      <c r="C19" s="188">
        <v>0.52732021962791198</v>
      </c>
    </row>
    <row r="20" spans="1:3" x14ac:dyDescent="0.25">
      <c r="A20" s="55" t="s">
        <v>89</v>
      </c>
      <c r="B20" s="56">
        <v>5947</v>
      </c>
      <c r="C20" s="188">
        <v>0.43747241430042666</v>
      </c>
    </row>
    <row r="21" spans="1:3" x14ac:dyDescent="0.25">
      <c r="A21" s="55" t="s">
        <v>91</v>
      </c>
      <c r="B21" s="56">
        <v>4307</v>
      </c>
      <c r="C21" s="188">
        <v>0.39459459459459462</v>
      </c>
    </row>
    <row r="22" spans="1:3" x14ac:dyDescent="0.25">
      <c r="A22" s="55" t="s">
        <v>92</v>
      </c>
      <c r="B22" s="56">
        <v>3027</v>
      </c>
      <c r="C22" s="188">
        <v>0.41907794545202826</v>
      </c>
    </row>
    <row r="23" spans="1:3" x14ac:dyDescent="0.25">
      <c r="A23" s="55" t="s">
        <v>93</v>
      </c>
      <c r="B23" s="56">
        <v>1848</v>
      </c>
      <c r="C23" s="188">
        <v>0.45993031358885017</v>
      </c>
    </row>
    <row r="24" spans="1:3" x14ac:dyDescent="0.25">
      <c r="A24" s="55" t="s">
        <v>94</v>
      </c>
      <c r="B24" s="56">
        <v>1152</v>
      </c>
      <c r="C24" s="188">
        <v>0.3935770413392552</v>
      </c>
    </row>
    <row r="25" spans="1:3" x14ac:dyDescent="0.25">
      <c r="A25" s="55" t="s">
        <v>376</v>
      </c>
      <c r="B25" s="56">
        <v>258</v>
      </c>
      <c r="C25" s="188">
        <v>0.46153846153846156</v>
      </c>
    </row>
    <row r="26" spans="1:3" x14ac:dyDescent="0.25">
      <c r="A26" s="55" t="s">
        <v>191</v>
      </c>
      <c r="B26" s="56">
        <v>588</v>
      </c>
      <c r="C26" s="188">
        <v>0.29518072289156627</v>
      </c>
    </row>
    <row r="27" spans="1:3" x14ac:dyDescent="0.25">
      <c r="A27" s="55" t="s">
        <v>192</v>
      </c>
      <c r="B27" s="56">
        <v>24505</v>
      </c>
      <c r="C27" s="188">
        <v>0.47267712130856626</v>
      </c>
    </row>
    <row r="28" spans="1:3" x14ac:dyDescent="0.25">
      <c r="A28" s="55" t="s">
        <v>95</v>
      </c>
      <c r="B28" s="56">
        <v>5277</v>
      </c>
      <c r="C28" s="188">
        <v>0.46115529144455125</v>
      </c>
    </row>
    <row r="29" spans="1:3" x14ac:dyDescent="0.25">
      <c r="A29" s="55" t="s">
        <v>96</v>
      </c>
      <c r="B29" s="56">
        <v>11550</v>
      </c>
      <c r="C29" s="188">
        <v>0.45650369550610648</v>
      </c>
    </row>
    <row r="30" spans="1:3" x14ac:dyDescent="0.25">
      <c r="A30" s="55" t="s">
        <v>97</v>
      </c>
      <c r="B30" s="56">
        <v>218</v>
      </c>
      <c r="C30" s="188">
        <v>0.37392795883361923</v>
      </c>
    </row>
    <row r="31" spans="1:3" x14ac:dyDescent="0.25">
      <c r="A31" s="55" t="s">
        <v>98</v>
      </c>
      <c r="B31" s="56">
        <v>1699</v>
      </c>
      <c r="C31" s="188">
        <v>0.30857246640029057</v>
      </c>
    </row>
    <row r="32" spans="1:3" x14ac:dyDescent="0.25">
      <c r="A32" s="55" t="s">
        <v>99</v>
      </c>
      <c r="B32" s="56">
        <v>9633</v>
      </c>
      <c r="C32" s="188">
        <v>0.55846715751637777</v>
      </c>
    </row>
    <row r="33" spans="1:5" x14ac:dyDescent="0.25">
      <c r="A33" s="55" t="s">
        <v>100</v>
      </c>
      <c r="B33" s="56">
        <v>6913</v>
      </c>
      <c r="C33" s="188">
        <v>0.46040626040626043</v>
      </c>
    </row>
    <row r="34" spans="1:5" x14ac:dyDescent="0.25">
      <c r="A34" s="55" t="s">
        <v>101</v>
      </c>
      <c r="B34" s="56">
        <v>7451</v>
      </c>
      <c r="C34" s="188">
        <v>0.50030215537500844</v>
      </c>
    </row>
    <row r="35" spans="1:5" x14ac:dyDescent="0.25">
      <c r="A35" s="55" t="s">
        <v>102</v>
      </c>
      <c r="B35" s="56">
        <v>2927</v>
      </c>
      <c r="C35" s="188">
        <v>0.42811174491736143</v>
      </c>
    </row>
    <row r="36" spans="1:5" x14ac:dyDescent="0.25">
      <c r="A36" s="55" t="s">
        <v>103</v>
      </c>
      <c r="B36" s="56">
        <v>1084</v>
      </c>
      <c r="C36" s="188">
        <v>0.55109303507880025</v>
      </c>
    </row>
    <row r="37" spans="1:5" x14ac:dyDescent="0.25">
      <c r="A37" s="55" t="s">
        <v>104</v>
      </c>
      <c r="B37" s="56">
        <v>345</v>
      </c>
      <c r="C37" s="188">
        <v>0.48866855524079322</v>
      </c>
    </row>
    <row r="38" spans="1:5" x14ac:dyDescent="0.25">
      <c r="A38" s="55" t="s">
        <v>105</v>
      </c>
      <c r="B38" s="56">
        <v>767</v>
      </c>
      <c r="C38" s="188">
        <v>0.40157068062827223</v>
      </c>
    </row>
    <row r="39" spans="1:5" x14ac:dyDescent="0.25">
      <c r="A39" s="55" t="s">
        <v>106</v>
      </c>
      <c r="B39" s="56">
        <v>10227</v>
      </c>
      <c r="C39" s="188">
        <v>0.49487080228394464</v>
      </c>
    </row>
    <row r="40" spans="1:5" x14ac:dyDescent="0.25">
      <c r="A40" s="59" t="s">
        <v>29</v>
      </c>
      <c r="B40" s="201">
        <f>SUM(B10:B39)</f>
        <v>142149</v>
      </c>
      <c r="C40" s="189">
        <v>0.4582967939955121</v>
      </c>
      <c r="E40" s="258"/>
    </row>
    <row r="41" spans="1:5" ht="17.25" customHeight="1" x14ac:dyDescent="0.25">
      <c r="E41" s="258"/>
    </row>
    <row r="42" spans="1:5" x14ac:dyDescent="0.25">
      <c r="A42" s="270" t="s">
        <v>34</v>
      </c>
    </row>
    <row r="48" spans="1:5" x14ac:dyDescent="0.25">
      <c r="D48" s="210">
        <v>287516</v>
      </c>
    </row>
    <row r="49" spans="4:4" x14ac:dyDescent="0.25">
      <c r="D49" s="146">
        <f>D48-B40</f>
        <v>145367</v>
      </c>
    </row>
    <row r="50" spans="4:4" x14ac:dyDescent="0.25">
      <c r="D50" s="210"/>
    </row>
  </sheetData>
  <mergeCells count="2">
    <mergeCell ref="B8:B9"/>
    <mergeCell ref="C8:C9"/>
  </mergeCells>
  <conditionalFormatting sqref="C10:C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87850EAF-CCEC-4191-A2D8-AB2F9780E8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371-2B8A-4019-B679-54CB38590EEC}">
  <sheetPr>
    <tabColor theme="9" tint="0.79998168889431442"/>
  </sheetPr>
  <dimension ref="A1:I66"/>
  <sheetViews>
    <sheetView zoomScale="70" zoomScaleNormal="70" workbookViewId="0">
      <selection activeCell="I35" sqref="I35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29" t="s">
        <v>200</v>
      </c>
    </row>
    <row r="5" spans="1:9" x14ac:dyDescent="0.25">
      <c r="A5" s="28" t="s">
        <v>278</v>
      </c>
      <c r="C5" s="28" t="str">
        <f>Índex!A7</f>
        <v>1r trimestre 2025</v>
      </c>
    </row>
    <row r="6" spans="1:9" x14ac:dyDescent="0.25">
      <c r="A6" s="28"/>
      <c r="C6" s="28"/>
    </row>
    <row r="7" spans="1:9" ht="22.5" customHeight="1" thickBot="1" x14ac:dyDescent="0.3">
      <c r="A7" s="137" t="s">
        <v>199</v>
      </c>
      <c r="B7" s="31"/>
      <c r="C7" s="31"/>
      <c r="D7" s="31"/>
      <c r="E7" s="31"/>
      <c r="F7" s="31"/>
      <c r="G7" s="31"/>
      <c r="H7" s="31"/>
      <c r="I7" s="31"/>
    </row>
    <row r="30" spans="1:5" x14ac:dyDescent="0.25">
      <c r="A30" s="43" t="s">
        <v>34</v>
      </c>
    </row>
    <row r="31" spans="1:5" x14ac:dyDescent="0.25">
      <c r="A31" s="43"/>
    </row>
    <row r="32" spans="1:5" ht="30" x14ac:dyDescent="0.25">
      <c r="B32" s="138" t="s">
        <v>33</v>
      </c>
      <c r="C32" s="141" t="s">
        <v>198</v>
      </c>
      <c r="D32" s="138" t="s">
        <v>36</v>
      </c>
      <c r="E32" s="138" t="s">
        <v>38</v>
      </c>
    </row>
    <row r="33" spans="1:8" x14ac:dyDescent="0.25">
      <c r="A33" s="139" t="s">
        <v>29</v>
      </c>
      <c r="B33" s="46">
        <f>'GE1'!C32</f>
        <v>-3.8026428367715563E-3</v>
      </c>
      <c r="C33" s="140">
        <v>1.5239375857915231E-2</v>
      </c>
      <c r="D33" s="140">
        <f>GRGSS1!C32</f>
        <v>1.7402879916881768E-2</v>
      </c>
      <c r="E33" s="140">
        <f>GRETA1!C32</f>
        <v>1.6334864726901481E-3</v>
      </c>
      <c r="G33" s="72"/>
      <c r="H33" s="72"/>
    </row>
    <row r="34" spans="1:8" x14ac:dyDescent="0.25">
      <c r="A34" s="139" t="s">
        <v>30</v>
      </c>
      <c r="B34" s="46">
        <f>'GE1'!C33</f>
        <v>-1.6852893784504847E-2</v>
      </c>
      <c r="C34" s="140">
        <v>2.175471577874076E-2</v>
      </c>
      <c r="D34" s="140">
        <f>GRGSS1!C33</f>
        <v>2.3111984115642019E-2</v>
      </c>
      <c r="E34" s="140">
        <f>GRETA1!C33</f>
        <v>1.2402840920994741E-2</v>
      </c>
      <c r="G34" s="72"/>
      <c r="H34" s="72"/>
    </row>
    <row r="35" spans="1:8" x14ac:dyDescent="0.25">
      <c r="A35" s="139" t="s">
        <v>31</v>
      </c>
      <c r="B35" s="46">
        <f>'GE1'!C34</f>
        <v>-7.7441837952954085E-4</v>
      </c>
      <c r="C35" s="140">
        <v>1.7921419924802989E-2</v>
      </c>
      <c r="D35" s="140">
        <f>GRGSS1!C34</f>
        <v>1.9070063427016972E-2</v>
      </c>
      <c r="E35" s="140">
        <f>GRETA1!C34</f>
        <v>1.0877799854200317E-2</v>
      </c>
      <c r="G35" s="72"/>
      <c r="H35" s="72"/>
    </row>
    <row r="36" spans="1:8" x14ac:dyDescent="0.25">
      <c r="A36" s="139" t="s">
        <v>32</v>
      </c>
      <c r="B36" s="46">
        <f>'GE1'!C35</f>
        <v>-5.8037391104164395E-3</v>
      </c>
      <c r="C36" s="140">
        <v>1.3524803677718326E-2</v>
      </c>
      <c r="D36" s="140">
        <f>GRGSS1!C35</f>
        <v>1.4721780963816093E-2</v>
      </c>
      <c r="E36" s="140">
        <f>GRETA1!C35</f>
        <v>6.9414817974971562E-3</v>
      </c>
      <c r="G36" s="72"/>
      <c r="H36" s="72"/>
    </row>
    <row r="62" spans="1:5" x14ac:dyDescent="0.25">
      <c r="A62" s="43" t="s">
        <v>34</v>
      </c>
    </row>
    <row r="63" spans="1:5" x14ac:dyDescent="0.25">
      <c r="A63" s="43"/>
    </row>
    <row r="64" spans="1:5" ht="30" x14ac:dyDescent="0.25">
      <c r="B64" s="138" t="s">
        <v>33</v>
      </c>
      <c r="C64" s="141" t="s">
        <v>198</v>
      </c>
      <c r="D64" s="138" t="s">
        <v>36</v>
      </c>
      <c r="E64" s="138" t="s">
        <v>38</v>
      </c>
    </row>
    <row r="65" spans="1:5" x14ac:dyDescent="0.25">
      <c r="A65" s="139" t="s">
        <v>58</v>
      </c>
      <c r="B65" s="46">
        <f>'GE1'!C32</f>
        <v>-3.8026428367715563E-3</v>
      </c>
      <c r="C65" s="140">
        <v>1.5239375857915231E-2</v>
      </c>
      <c r="D65" s="140">
        <f>GRGSS1!C32</f>
        <v>1.7402879916881768E-2</v>
      </c>
      <c r="E65" s="140">
        <f>GRETA1!C32</f>
        <v>1.6334864726901481E-3</v>
      </c>
    </row>
    <row r="66" spans="1:5" x14ac:dyDescent="0.25">
      <c r="A66" s="139" t="s">
        <v>201</v>
      </c>
      <c r="B66" s="46">
        <f>'GE1'!D32</f>
        <v>-6.2785081835256232E-2</v>
      </c>
      <c r="C66" s="140">
        <v>0.14998587942616526</v>
      </c>
      <c r="D66" s="140">
        <f>GRGSS1!D32</f>
        <v>0.18398183343283131</v>
      </c>
      <c r="E66" s="140">
        <f>GRETA1!D32</f>
        <v>-2.8248251817515502E-2</v>
      </c>
    </row>
  </sheetData>
  <hyperlinks>
    <hyperlink ref="A1" location="Índex!A1" display="TORNAR A L'ÍNDEX" xr:uid="{7F36602A-F66B-4761-A801-25A991102DF1}"/>
  </hyperlinks>
  <pageMargins left="0.7" right="0.7" top="0.75" bottom="0.75" header="0.3" footer="0.3"/>
  <ignoredErrors>
    <ignoredError sqref="D65" formula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sheetPr>
    <tabColor theme="9" tint="0.79998168889431442"/>
  </sheetPr>
  <dimension ref="A1:I35"/>
  <sheetViews>
    <sheetView topLeftCell="A7" workbookViewId="0">
      <selection activeCell="B32" sqref="B32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09" t="s">
        <v>258</v>
      </c>
    </row>
    <row r="3" spans="1:9" ht="18.75" x14ac:dyDescent="0.3">
      <c r="A3" s="29" t="s">
        <v>43</v>
      </c>
    </row>
    <row r="5" spans="1:9" x14ac:dyDescent="0.25">
      <c r="A5" s="28" t="s">
        <v>22</v>
      </c>
      <c r="C5" s="28" t="str">
        <f>Índex!A7</f>
        <v>1r trimestre 2025</v>
      </c>
    </row>
    <row r="6" spans="1:9" ht="15.75" thickBot="1" x14ac:dyDescent="0.3">
      <c r="A6" s="30" t="s">
        <v>37</v>
      </c>
      <c r="B6" s="31"/>
      <c r="C6" s="31"/>
      <c r="D6" s="31"/>
      <c r="E6" s="31"/>
      <c r="F6" s="31"/>
      <c r="G6" s="31"/>
      <c r="H6" s="31"/>
      <c r="I6" s="31"/>
    </row>
    <row r="29" spans="1:5" x14ac:dyDescent="0.25">
      <c r="A29" s="43" t="s">
        <v>34</v>
      </c>
    </row>
    <row r="30" spans="1:5" x14ac:dyDescent="0.25">
      <c r="A30" s="43"/>
    </row>
    <row r="31" spans="1:5" ht="30" x14ac:dyDescent="0.25">
      <c r="B31" s="138" t="s">
        <v>38</v>
      </c>
      <c r="C31" s="141" t="s">
        <v>379</v>
      </c>
      <c r="D31" s="141" t="s">
        <v>380</v>
      </c>
      <c r="E31" s="141" t="s">
        <v>381</v>
      </c>
    </row>
    <row r="32" spans="1:5" x14ac:dyDescent="0.25">
      <c r="A32" s="139" t="s">
        <v>29</v>
      </c>
      <c r="B32" s="142">
        <v>49055</v>
      </c>
      <c r="C32" s="46">
        <v>1.6334864726901481E-3</v>
      </c>
      <c r="D32" s="46">
        <v>-2.8248251817515502E-2</v>
      </c>
      <c r="E32" s="46">
        <v>-0.11763647810054861</v>
      </c>
    </row>
    <row r="33" spans="1:5" x14ac:dyDescent="0.25">
      <c r="A33" s="139" t="s">
        <v>30</v>
      </c>
      <c r="B33" s="142">
        <v>241615</v>
      </c>
      <c r="C33" s="46">
        <v>1.2402840920994741E-2</v>
      </c>
      <c r="D33" s="46">
        <v>8.4715706300927063E-2</v>
      </c>
      <c r="E33" s="46">
        <v>4.7485064726743027E-2</v>
      </c>
    </row>
    <row r="34" spans="1:5" x14ac:dyDescent="0.25">
      <c r="A34" s="139" t="s">
        <v>31</v>
      </c>
      <c r="B34" s="142">
        <v>353600</v>
      </c>
      <c r="C34" s="46">
        <v>1.0877799854200317E-2</v>
      </c>
      <c r="D34" s="46">
        <v>-4.9035454088260051E-2</v>
      </c>
      <c r="E34" s="46">
        <v>-4.9035454088260051E-2</v>
      </c>
    </row>
    <row r="35" spans="1:5" x14ac:dyDescent="0.25">
      <c r="A35" s="139" t="s">
        <v>32</v>
      </c>
      <c r="B35" s="142">
        <v>566465</v>
      </c>
      <c r="C35" s="46">
        <v>6.9414817974971562E-3</v>
      </c>
      <c r="D35" s="46">
        <v>2.8926145239219676E-2</v>
      </c>
      <c r="E35" s="46">
        <v>-4.9226746157228843E-2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sheetPr>
    <tabColor theme="9" tint="0.79998168889431442"/>
  </sheetPr>
  <dimension ref="A1:I42"/>
  <sheetViews>
    <sheetView workbookViewId="0">
      <selection activeCell="C1" sqref="C1"/>
    </sheetView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  <c r="B1" s="209" t="s">
        <v>258</v>
      </c>
    </row>
    <row r="3" spans="1:9" ht="18.75" x14ac:dyDescent="0.3">
      <c r="A3" s="29" t="s">
        <v>43</v>
      </c>
    </row>
    <row r="5" spans="1:9" x14ac:dyDescent="0.25">
      <c r="A5" s="28" t="str">
        <f>Índex!A40</f>
        <v>GRETA2</v>
      </c>
      <c r="C5" s="28" t="str">
        <f>Índex!A7</f>
        <v>1r trimestre 2025</v>
      </c>
    </row>
    <row r="6" spans="1:9" ht="15.75" thickBot="1" x14ac:dyDescent="0.3">
      <c r="A6" s="30" t="str">
        <f>Índex!B40</f>
        <v>Variació interanual llocs de treball autònom. Baix Llobregat.</v>
      </c>
      <c r="B6" s="31"/>
      <c r="C6" s="31"/>
      <c r="D6" s="31"/>
      <c r="E6" s="31"/>
      <c r="F6" s="31"/>
      <c r="G6" s="31"/>
      <c r="H6" s="31"/>
      <c r="I6" s="31"/>
    </row>
    <row r="29" spans="1:3" x14ac:dyDescent="0.25">
      <c r="A29" s="43" t="s">
        <v>208</v>
      </c>
    </row>
    <row r="30" spans="1:3" x14ac:dyDescent="0.25">
      <c r="A30" s="43"/>
    </row>
    <row r="31" spans="1:3" ht="30.75" customHeight="1" x14ac:dyDescent="0.25">
      <c r="B31" s="141" t="s">
        <v>44</v>
      </c>
      <c r="C31" s="141" t="s">
        <v>39</v>
      </c>
    </row>
    <row r="32" spans="1:3" hidden="1" x14ac:dyDescent="0.25">
      <c r="A32" s="145">
        <v>2016</v>
      </c>
      <c r="B32" s="142">
        <v>50326</v>
      </c>
      <c r="C32" s="46">
        <f>(B32-B42)/B42</f>
        <v>2.7585502807554875E-2</v>
      </c>
    </row>
    <row r="33" spans="1:6" x14ac:dyDescent="0.25">
      <c r="A33" s="145">
        <v>2017</v>
      </c>
      <c r="B33" s="142">
        <v>50595</v>
      </c>
      <c r="C33" s="46">
        <f t="shared" ref="C33:C37" si="0">(B33-B32)/B32</f>
        <v>5.3451496244485948E-3</v>
      </c>
    </row>
    <row r="34" spans="1:6" x14ac:dyDescent="0.25">
      <c r="A34" s="145">
        <v>2018</v>
      </c>
      <c r="B34" s="142">
        <v>50481</v>
      </c>
      <c r="C34" s="46">
        <f t="shared" si="0"/>
        <v>-2.2531870738215238E-3</v>
      </c>
    </row>
    <row r="35" spans="1:6" x14ac:dyDescent="0.25">
      <c r="A35" s="145">
        <v>2019</v>
      </c>
      <c r="B35" s="142">
        <v>50481</v>
      </c>
      <c r="C35" s="46">
        <f t="shared" si="0"/>
        <v>0</v>
      </c>
    </row>
    <row r="36" spans="1:6" x14ac:dyDescent="0.25">
      <c r="A36" s="145">
        <v>2020</v>
      </c>
      <c r="B36" s="142">
        <v>49876</v>
      </c>
      <c r="C36" s="46">
        <f t="shared" si="0"/>
        <v>-1.1984707117529367E-2</v>
      </c>
    </row>
    <row r="37" spans="1:6" x14ac:dyDescent="0.25">
      <c r="A37" s="145">
        <v>2021</v>
      </c>
      <c r="B37" s="142">
        <v>48595</v>
      </c>
      <c r="C37" s="46">
        <f t="shared" si="0"/>
        <v>-2.5683695565001202E-2</v>
      </c>
    </row>
    <row r="38" spans="1:6" x14ac:dyDescent="0.25">
      <c r="A38" s="145">
        <v>2022</v>
      </c>
      <c r="B38" s="142">
        <v>49000</v>
      </c>
      <c r="C38" s="46">
        <f>(B38-B37)/B37</f>
        <v>8.3341907603662925E-3</v>
      </c>
    </row>
    <row r="39" spans="1:6" x14ac:dyDescent="0.25">
      <c r="A39" s="145">
        <v>2023</v>
      </c>
      <c r="B39" s="142">
        <v>48555</v>
      </c>
      <c r="C39" s="46">
        <f>(B39-B38)/B38</f>
        <v>-9.0816326530612241E-3</v>
      </c>
      <c r="D39" s="146">
        <f>+B39-B38</f>
        <v>-445</v>
      </c>
    </row>
    <row r="40" spans="1:6" x14ac:dyDescent="0.25">
      <c r="A40" s="145">
        <v>2024</v>
      </c>
      <c r="B40" s="142">
        <v>48975</v>
      </c>
      <c r="C40" s="46">
        <f>(B40-B39)/B39</f>
        <v>8.6499845535990116E-3</v>
      </c>
    </row>
    <row r="41" spans="1:6" x14ac:dyDescent="0.25">
      <c r="A41" s="145">
        <v>2025</v>
      </c>
      <c r="B41" s="142">
        <v>49055</v>
      </c>
      <c r="C41" s="46">
        <f t="shared" ref="C41:C42" si="1">(B41-B40)/B40</f>
        <v>1.6334864726901481E-3</v>
      </c>
      <c r="F41" s="72"/>
    </row>
    <row r="42" spans="1:6" hidden="1" x14ac:dyDescent="0.25">
      <c r="A42" s="145">
        <v>2024</v>
      </c>
      <c r="B42" s="142">
        <v>48975</v>
      </c>
      <c r="C42" s="46">
        <f t="shared" si="1"/>
        <v>-1.6308225461217E-3</v>
      </c>
    </row>
  </sheetData>
  <sortState xmlns:xlrd2="http://schemas.microsoft.com/office/spreadsheetml/2017/richdata2" ref="O29:P34">
    <sortCondition ref="O28:O34"/>
  </sortState>
  <hyperlinks>
    <hyperlink ref="A1" location="Índex!A1" display="TORNAR A L'ÍNDEX" xr:uid="{F66E3612-631C-43DE-BA30-3E13449EC2B6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sheetPr>
    <tabColor theme="9" tint="0.79998168889431442"/>
  </sheetPr>
  <dimension ref="A1:F24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39.28515625" style="1" customWidth="1"/>
    <col min="2" max="2" width="11.42578125" style="1"/>
    <col min="3" max="3" width="8.140625" style="1" customWidth="1"/>
    <col min="4" max="16384" width="11.42578125" style="1"/>
  </cols>
  <sheetData>
    <row r="1" spans="1:6" x14ac:dyDescent="0.25">
      <c r="A1" s="2" t="s">
        <v>28</v>
      </c>
      <c r="C1" s="213" t="s">
        <v>258</v>
      </c>
    </row>
    <row r="3" spans="1:6" ht="18.75" x14ac:dyDescent="0.3">
      <c r="A3" s="29" t="str">
        <f>GRETA1!A3</f>
        <v>LLOCS DE TREBALL. RÈGIM ESPECIAL TREBALLADORS AUTÒNOMS</v>
      </c>
    </row>
    <row r="5" spans="1:6" x14ac:dyDescent="0.25">
      <c r="A5" s="28" t="str">
        <f>Índex!A41</f>
        <v>TRETA1</v>
      </c>
      <c r="C5" s="28" t="str">
        <f>Índex!A7</f>
        <v>1r trimestre 2025</v>
      </c>
    </row>
    <row r="6" spans="1:6" ht="15.75" thickBot="1" x14ac:dyDescent="0.3">
      <c r="A6" s="30" t="str">
        <f>Índex!B41</f>
        <v>Activitats econòmiques més rellevants. Baix Llobregat.</v>
      </c>
      <c r="B6" s="31"/>
      <c r="C6" s="31"/>
      <c r="D6" s="31"/>
      <c r="E6" s="31"/>
      <c r="F6" s="31"/>
    </row>
    <row r="8" spans="1:6" ht="15.75" x14ac:dyDescent="0.25">
      <c r="A8" s="7"/>
      <c r="B8" s="53"/>
      <c r="C8" s="53"/>
      <c r="D8" s="298" t="s">
        <v>130</v>
      </c>
      <c r="E8" s="298"/>
      <c r="F8" s="298"/>
    </row>
    <row r="9" spans="1:6" ht="15.75" x14ac:dyDescent="0.25">
      <c r="A9" s="9"/>
      <c r="B9" s="10">
        <v>2025</v>
      </c>
      <c r="C9" s="10" t="s">
        <v>131</v>
      </c>
      <c r="D9" s="10" t="s">
        <v>382</v>
      </c>
      <c r="E9" s="10" t="s">
        <v>383</v>
      </c>
      <c r="F9" s="10" t="s">
        <v>384</v>
      </c>
    </row>
    <row r="10" spans="1:6" x14ac:dyDescent="0.25">
      <c r="A10" s="11" t="s">
        <v>132</v>
      </c>
      <c r="B10" s="262">
        <v>49055</v>
      </c>
      <c r="C10" s="263">
        <v>1</v>
      </c>
      <c r="D10" s="263">
        <v>1.6334864726901481E-3</v>
      </c>
      <c r="E10" s="263">
        <v>-2.8248251817515502E-2</v>
      </c>
      <c r="F10" s="263">
        <v>-0.11763647810054861</v>
      </c>
    </row>
    <row r="11" spans="1:6" ht="30" x14ac:dyDescent="0.25">
      <c r="A11" s="14" t="s">
        <v>320</v>
      </c>
      <c r="B11" s="264">
        <v>6205</v>
      </c>
      <c r="C11" s="265">
        <v>0.12649067373356437</v>
      </c>
      <c r="D11" s="265">
        <v>-1.9747235387045814E-2</v>
      </c>
      <c r="E11" s="265">
        <v>-0.15081428766935814</v>
      </c>
      <c r="F11" s="265">
        <v>-0.25786389187896186</v>
      </c>
    </row>
    <row r="12" spans="1:6" ht="30" x14ac:dyDescent="0.25">
      <c r="A12" s="14" t="s">
        <v>324</v>
      </c>
      <c r="B12" s="264">
        <v>5045</v>
      </c>
      <c r="C12" s="265">
        <v>0.10284374681479971</v>
      </c>
      <c r="D12" s="265">
        <v>-1.1753183153770812E-2</v>
      </c>
      <c r="E12" s="265">
        <v>-7.1927888153053718E-2</v>
      </c>
      <c r="F12" s="265">
        <v>-0.23421372191863996</v>
      </c>
    </row>
    <row r="13" spans="1:6" ht="15" customHeight="1" x14ac:dyDescent="0.25">
      <c r="A13" s="14" t="s">
        <v>323</v>
      </c>
      <c r="B13" s="264">
        <v>4780</v>
      </c>
      <c r="C13" s="265">
        <v>9.744164713077158E-2</v>
      </c>
      <c r="D13" s="265">
        <v>-1.1375387797311272E-2</v>
      </c>
      <c r="E13" s="265">
        <v>-6.2561286526769955E-2</v>
      </c>
      <c r="F13" s="265">
        <v>-0.3641926044160681</v>
      </c>
    </row>
    <row r="14" spans="1:6" x14ac:dyDescent="0.25">
      <c r="A14" s="14" t="s">
        <v>321</v>
      </c>
      <c r="B14" s="264">
        <v>4605</v>
      </c>
      <c r="C14" s="265">
        <v>9.3874222811130364E-2</v>
      </c>
      <c r="D14" s="265">
        <v>-9.6774193548387101E-3</v>
      </c>
      <c r="E14" s="265">
        <v>9.4256904866286718E-3</v>
      </c>
      <c r="F14" s="265">
        <v>-3.1952911498843807E-2</v>
      </c>
    </row>
    <row r="15" spans="1:6" x14ac:dyDescent="0.25">
      <c r="A15" s="14" t="s">
        <v>326</v>
      </c>
      <c r="B15" s="264">
        <v>2915</v>
      </c>
      <c r="C15" s="265">
        <v>5.9423096524309452E-2</v>
      </c>
      <c r="D15" s="265">
        <v>1.9230769230769232E-2</v>
      </c>
      <c r="E15" s="265">
        <v>9.1351553725196558E-2</v>
      </c>
      <c r="F15" s="265">
        <v>0.35078776645041704</v>
      </c>
    </row>
    <row r="16" spans="1:6" ht="15" customHeight="1" x14ac:dyDescent="0.25">
      <c r="A16" s="14" t="s">
        <v>322</v>
      </c>
      <c r="B16" s="264">
        <v>2850</v>
      </c>
      <c r="C16" s="265">
        <v>5.8098053205585566E-2</v>
      </c>
      <c r="D16" s="265">
        <v>-2.8960817717206135E-2</v>
      </c>
      <c r="E16" s="265">
        <v>-0.11076443057722309</v>
      </c>
      <c r="F16" s="265">
        <v>-0.13242009132420091</v>
      </c>
    </row>
    <row r="17" spans="1:6" x14ac:dyDescent="0.25">
      <c r="A17" s="14" t="s">
        <v>333</v>
      </c>
      <c r="B17" s="264">
        <v>2120</v>
      </c>
      <c r="C17" s="265">
        <v>4.3216797472225052E-2</v>
      </c>
      <c r="D17" s="265">
        <v>1.9230769230769232E-2</v>
      </c>
      <c r="E17" s="265">
        <v>0.19774011299435029</v>
      </c>
      <c r="F17" s="265">
        <v>1.0969337289812067</v>
      </c>
    </row>
    <row r="18" spans="1:6" x14ac:dyDescent="0.25">
      <c r="A18" s="14" t="s">
        <v>325</v>
      </c>
      <c r="B18" s="264">
        <v>1695</v>
      </c>
      <c r="C18" s="265">
        <v>3.4553052695953525E-2</v>
      </c>
      <c r="D18" s="265">
        <v>3.669724770642202E-2</v>
      </c>
      <c r="E18" s="265">
        <v>0.15620736698499318</v>
      </c>
      <c r="F18" s="265">
        <v>-0.17195896433805569</v>
      </c>
    </row>
    <row r="19" spans="1:6" x14ac:dyDescent="0.25">
      <c r="A19" s="14" t="s">
        <v>329</v>
      </c>
      <c r="B19" s="264">
        <v>1500</v>
      </c>
      <c r="C19" s="265">
        <v>3.0577922739781879E-2</v>
      </c>
      <c r="D19" s="265">
        <v>3.3444816053511705E-3</v>
      </c>
      <c r="E19" s="265">
        <v>8.069164265129683E-2</v>
      </c>
      <c r="F19" s="265">
        <v>0.67973124300111987</v>
      </c>
    </row>
    <row r="20" spans="1:6" ht="30" x14ac:dyDescent="0.25">
      <c r="A20" s="17" t="s">
        <v>328</v>
      </c>
      <c r="B20" s="266">
        <v>1180</v>
      </c>
      <c r="C20" s="267">
        <v>2.4054632555295077E-2</v>
      </c>
      <c r="D20" s="267">
        <v>0</v>
      </c>
      <c r="E20" s="267">
        <v>-7.5235109717868343E-2</v>
      </c>
      <c r="F20" s="267">
        <v>-0.17192982456140352</v>
      </c>
    </row>
    <row r="23" spans="1:6" x14ac:dyDescent="0.25">
      <c r="A23" s="43" t="s">
        <v>208</v>
      </c>
    </row>
    <row r="24" spans="1:6" x14ac:dyDescent="0.25">
      <c r="A24" s="43"/>
    </row>
  </sheetData>
  <mergeCells count="1">
    <mergeCell ref="D8:F8"/>
  </mergeCells>
  <conditionalFormatting sqref="C11:C20">
    <cfRule type="colorScale" priority="4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{693A9865-066D-4C48-BE76-402F01EA6D19}</x14:id>
        </ext>
      </extLst>
    </cfRule>
  </conditionalFormatting>
  <hyperlinks>
    <hyperlink ref="A1" location="Índex!A1" display="TORNAR A L'ÍNDEX" xr:uid="{732B3953-6ED5-4435-9718-AFE66C152493}"/>
  </hyperlink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3A9865-066D-4C48-BE76-402F01EA6D19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sheetPr>
    <tabColor theme="9" tint="0.79998168889431442"/>
  </sheetPr>
  <dimension ref="A1:I33"/>
  <sheetViews>
    <sheetView workbookViewId="0">
      <selection activeCell="F18" sqref="F18"/>
    </sheetView>
  </sheetViews>
  <sheetFormatPr baseColWidth="10" defaultColWidth="11.42578125" defaultRowHeight="15" x14ac:dyDescent="0.25"/>
  <cols>
    <col min="1" max="1" width="62.140625" style="1" customWidth="1"/>
    <col min="2" max="16384" width="11.42578125" style="1"/>
  </cols>
  <sheetData>
    <row r="1" spans="1:9" x14ac:dyDescent="0.25">
      <c r="A1" s="2" t="s">
        <v>28</v>
      </c>
      <c r="B1" s="213" t="s">
        <v>258</v>
      </c>
    </row>
    <row r="3" spans="1:9" ht="18.75" x14ac:dyDescent="0.3">
      <c r="A3" s="29" t="str">
        <f>TRETA1!A3</f>
        <v>LLOCS DE TREBALL. RÈGIM ESPECIAL TREBALLADORS AUTÒNOMS</v>
      </c>
    </row>
    <row r="5" spans="1:9" x14ac:dyDescent="0.25">
      <c r="A5" s="28" t="str">
        <f>Índex!A37</f>
        <v>Règim Especial Treballadors Autònoms (RETA)</v>
      </c>
      <c r="C5" s="28" t="str">
        <f>Índex!A7</f>
        <v>1r trimestre 2025</v>
      </c>
    </row>
    <row r="6" spans="1:9" ht="15.75" thickBot="1" x14ac:dyDescent="0.3">
      <c r="A6" s="30" t="str">
        <f>Índex!B28</f>
        <v>Variació interanual llocs de treball assalariat. Baix Llobregat.</v>
      </c>
      <c r="B6" s="31"/>
      <c r="C6" s="31"/>
      <c r="D6" s="31"/>
      <c r="E6" s="31"/>
      <c r="F6" s="31"/>
      <c r="G6" s="31"/>
      <c r="H6" s="31"/>
      <c r="I6" s="31"/>
    </row>
    <row r="7" spans="1:9" x14ac:dyDescent="0.25">
      <c r="A7" s="287" t="s">
        <v>54</v>
      </c>
      <c r="B7" s="289" t="s">
        <v>55</v>
      </c>
      <c r="C7" s="291" t="s">
        <v>58</v>
      </c>
      <c r="D7" s="291"/>
    </row>
    <row r="8" spans="1:9" x14ac:dyDescent="0.25">
      <c r="A8" s="288"/>
      <c r="B8" s="290"/>
      <c r="C8" s="32" t="s">
        <v>55</v>
      </c>
      <c r="D8" s="32" t="s">
        <v>56</v>
      </c>
    </row>
    <row r="9" spans="1:9" x14ac:dyDescent="0.25">
      <c r="A9" s="33" t="s">
        <v>389</v>
      </c>
      <c r="B9" s="37">
        <v>720</v>
      </c>
      <c r="C9" s="37">
        <v>65</v>
      </c>
      <c r="D9" s="35">
        <v>9.9236641221374045E-2</v>
      </c>
    </row>
    <row r="10" spans="1:9" x14ac:dyDescent="0.25">
      <c r="A10" s="33" t="s">
        <v>325</v>
      </c>
      <c r="B10" s="37">
        <v>1695</v>
      </c>
      <c r="C10" s="37">
        <v>60</v>
      </c>
      <c r="D10" s="35">
        <v>3.669724770642202E-2</v>
      </c>
    </row>
    <row r="11" spans="1:9" x14ac:dyDescent="0.25">
      <c r="A11" s="33" t="s">
        <v>341</v>
      </c>
      <c r="B11" s="37">
        <v>1015</v>
      </c>
      <c r="C11" s="37">
        <v>55</v>
      </c>
      <c r="D11" s="35">
        <v>5.7291666666666664E-2</v>
      </c>
    </row>
    <row r="12" spans="1:9" x14ac:dyDescent="0.25">
      <c r="A12" s="33" t="s">
        <v>326</v>
      </c>
      <c r="B12" s="37">
        <v>2915</v>
      </c>
      <c r="C12" s="37">
        <v>55</v>
      </c>
      <c r="D12" s="35">
        <v>1.9230769230769232E-2</v>
      </c>
    </row>
    <row r="13" spans="1:9" x14ac:dyDescent="0.25">
      <c r="A13" s="33" t="s">
        <v>331</v>
      </c>
      <c r="B13" s="37">
        <v>225</v>
      </c>
      <c r="C13" s="37">
        <v>40</v>
      </c>
      <c r="D13" s="35">
        <v>0.21621621621621623</v>
      </c>
    </row>
    <row r="14" spans="1:9" ht="30" x14ac:dyDescent="0.25">
      <c r="A14" s="33" t="s">
        <v>337</v>
      </c>
      <c r="B14" s="37">
        <v>500</v>
      </c>
      <c r="C14" s="37">
        <v>40</v>
      </c>
      <c r="D14" s="35">
        <v>8.6956521739130432E-2</v>
      </c>
    </row>
    <row r="15" spans="1:9" x14ac:dyDescent="0.25">
      <c r="A15" s="33" t="s">
        <v>333</v>
      </c>
      <c r="B15" s="37">
        <v>2120</v>
      </c>
      <c r="C15" s="37">
        <v>40</v>
      </c>
      <c r="D15" s="35">
        <v>1.9230769230769232E-2</v>
      </c>
    </row>
    <row r="16" spans="1:9" x14ac:dyDescent="0.25">
      <c r="A16" s="33" t="s">
        <v>334</v>
      </c>
      <c r="B16" s="44">
        <v>965</v>
      </c>
      <c r="C16" s="37">
        <v>35</v>
      </c>
      <c r="D16" s="35">
        <v>3.7634408602150539E-2</v>
      </c>
    </row>
    <row r="17" spans="1:4" x14ac:dyDescent="0.25">
      <c r="A17" s="33" t="s">
        <v>390</v>
      </c>
      <c r="B17" s="37">
        <v>270</v>
      </c>
      <c r="C17" s="37">
        <v>30</v>
      </c>
      <c r="D17" s="35">
        <v>0.125</v>
      </c>
    </row>
    <row r="18" spans="1:4" ht="30" x14ac:dyDescent="0.25">
      <c r="A18" s="33" t="s">
        <v>391</v>
      </c>
      <c r="B18" s="37">
        <v>270</v>
      </c>
      <c r="C18" s="37">
        <v>25</v>
      </c>
      <c r="D18" s="35">
        <v>0.10204081632653061</v>
      </c>
    </row>
    <row r="19" spans="1:4" x14ac:dyDescent="0.25">
      <c r="A19" s="292" t="s">
        <v>57</v>
      </c>
      <c r="B19" s="294" t="s">
        <v>55</v>
      </c>
      <c r="C19" s="295" t="s">
        <v>58</v>
      </c>
      <c r="D19" s="295"/>
    </row>
    <row r="20" spans="1:4" x14ac:dyDescent="0.25">
      <c r="A20" s="293"/>
      <c r="B20" s="290"/>
      <c r="C20" s="32" t="s">
        <v>55</v>
      </c>
      <c r="D20" s="32" t="s">
        <v>56</v>
      </c>
    </row>
    <row r="21" spans="1:4" ht="30" x14ac:dyDescent="0.25">
      <c r="A21" s="33" t="s">
        <v>320</v>
      </c>
      <c r="B21" s="34">
        <v>6205</v>
      </c>
      <c r="C21" s="34">
        <v>-125</v>
      </c>
      <c r="D21" s="35">
        <v>-1.9747235387045814E-2</v>
      </c>
    </row>
    <row r="22" spans="1:4" ht="30" x14ac:dyDescent="0.25">
      <c r="A22" s="33" t="s">
        <v>322</v>
      </c>
      <c r="B22" s="34">
        <v>2850</v>
      </c>
      <c r="C22" s="34">
        <v>-85</v>
      </c>
      <c r="D22" s="35">
        <v>-2.8960817717206135E-2</v>
      </c>
    </row>
    <row r="23" spans="1:4" x14ac:dyDescent="0.25">
      <c r="A23" s="33" t="s">
        <v>324</v>
      </c>
      <c r="B23" s="34">
        <v>5045</v>
      </c>
      <c r="C23" s="34">
        <v>-60</v>
      </c>
      <c r="D23" s="35">
        <v>-1.1753183153770812E-2</v>
      </c>
    </row>
    <row r="24" spans="1:4" x14ac:dyDescent="0.25">
      <c r="A24" s="33" t="s">
        <v>323</v>
      </c>
      <c r="B24" s="34">
        <v>4780</v>
      </c>
      <c r="C24" s="34">
        <v>-55</v>
      </c>
      <c r="D24" s="35">
        <v>-1.1375387797311272E-2</v>
      </c>
    </row>
    <row r="25" spans="1:4" x14ac:dyDescent="0.25">
      <c r="A25" s="33" t="s">
        <v>321</v>
      </c>
      <c r="B25" s="34">
        <v>4605</v>
      </c>
      <c r="C25" s="34">
        <v>-45</v>
      </c>
      <c r="D25" s="35">
        <v>-9.6774193548387101E-3</v>
      </c>
    </row>
    <row r="26" spans="1:4" x14ac:dyDescent="0.25">
      <c r="A26" s="33" t="s">
        <v>338</v>
      </c>
      <c r="B26" s="34">
        <v>500</v>
      </c>
      <c r="C26" s="34">
        <v>-35</v>
      </c>
      <c r="D26" s="35">
        <v>-6.5420560747663545E-2</v>
      </c>
    </row>
    <row r="27" spans="1:4" x14ac:dyDescent="0.25">
      <c r="A27" s="33" t="s">
        <v>388</v>
      </c>
      <c r="B27" s="34">
        <v>150</v>
      </c>
      <c r="C27" s="34">
        <v>-20</v>
      </c>
      <c r="D27" s="35">
        <v>-0.11764705882352941</v>
      </c>
    </row>
    <row r="28" spans="1:4" ht="30" x14ac:dyDescent="0.25">
      <c r="A28" s="33" t="s">
        <v>339</v>
      </c>
      <c r="B28" s="34">
        <v>290</v>
      </c>
      <c r="C28" s="34">
        <v>-15</v>
      </c>
      <c r="D28" s="35">
        <v>-4.9180327868852458E-2</v>
      </c>
    </row>
    <row r="29" spans="1:4" x14ac:dyDescent="0.25">
      <c r="A29" s="33" t="s">
        <v>340</v>
      </c>
      <c r="B29" s="34">
        <v>320</v>
      </c>
      <c r="C29" s="34">
        <v>-15</v>
      </c>
      <c r="D29" s="35">
        <v>-4.4776119402985072E-2</v>
      </c>
    </row>
    <row r="30" spans="1:4" x14ac:dyDescent="0.25">
      <c r="A30" s="40" t="s">
        <v>375</v>
      </c>
      <c r="B30" s="45">
        <v>175</v>
      </c>
      <c r="C30" s="45">
        <v>-15</v>
      </c>
      <c r="D30" s="203">
        <v>-7.8947368421052627E-2</v>
      </c>
    </row>
    <row r="32" spans="1:4" x14ac:dyDescent="0.25">
      <c r="A32" s="43" t="s">
        <v>208</v>
      </c>
    </row>
    <row r="33" spans="1:1" x14ac:dyDescent="0.25">
      <c r="A33" s="43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{CEB61234-D1DC-4CDE-89EB-E45507C76514}</x14:id>
        </ext>
      </extLst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{8555D86E-D325-4D33-B8A5-4EF2D5EDE464}</x14:id>
        </ext>
      </extLst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{F553515C-9BE6-4263-A5D8-7788C85BA0A5}</x14:id>
        </ext>
      </extLst>
    </cfRule>
  </conditionalFormatting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FE54E8EB-7CEC-4FF4-A588-BE30A663BD8E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B61234-D1DC-4CDE-89EB-E45507C765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8555D86E-D325-4D33-B8A5-4EF2D5EDE4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F553515C-9BE6-4263-A5D8-7788C85BA0A5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6126-12C2-4B81-B9FF-BA02C716E101}">
  <sheetPr>
    <tabColor theme="4"/>
  </sheetPr>
  <dimension ref="A1:R92"/>
  <sheetViews>
    <sheetView workbookViewId="0"/>
  </sheetViews>
  <sheetFormatPr baseColWidth="10" defaultRowHeight="15" x14ac:dyDescent="0.25"/>
  <sheetData>
    <row r="1" spans="1:18" x14ac:dyDescent="0.25">
      <c r="B1" s="125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G3">
        <v>2022</v>
      </c>
      <c r="H3" s="22">
        <v>20.22</v>
      </c>
      <c r="I3">
        <v>2021</v>
      </c>
      <c r="J3" t="s">
        <v>183</v>
      </c>
      <c r="K3" t="s">
        <v>184</v>
      </c>
      <c r="N3">
        <v>2022</v>
      </c>
      <c r="O3" s="22">
        <v>20.22</v>
      </c>
      <c r="P3">
        <v>2021</v>
      </c>
      <c r="Q3" t="s">
        <v>183</v>
      </c>
      <c r="R3" t="s">
        <v>259</v>
      </c>
    </row>
    <row r="4" spans="1:18" x14ac:dyDescent="0.25">
      <c r="A4" t="s">
        <v>64</v>
      </c>
      <c r="B4">
        <v>328</v>
      </c>
      <c r="C4" s="23">
        <v>6.7261355480365019E-3</v>
      </c>
      <c r="D4">
        <v>360</v>
      </c>
      <c r="F4" t="s">
        <v>64</v>
      </c>
      <c r="G4">
        <v>328</v>
      </c>
      <c r="H4" s="23">
        <v>6.7261355480365019E-3</v>
      </c>
      <c r="I4">
        <v>360</v>
      </c>
      <c r="J4">
        <f t="shared" ref="J4:J46" si="0">G4-I4</f>
        <v>-32</v>
      </c>
      <c r="K4" s="20">
        <f t="shared" ref="K4:K46" si="1">J4/I4</f>
        <v>-8.8888888888888892E-2</v>
      </c>
      <c r="M4" t="s">
        <v>68</v>
      </c>
      <c r="N4">
        <v>2022</v>
      </c>
      <c r="O4" s="23">
        <v>4.146416487234697E-2</v>
      </c>
      <c r="P4">
        <v>1916</v>
      </c>
      <c r="Q4">
        <v>106</v>
      </c>
      <c r="R4">
        <v>5.5323590814196244E-2</v>
      </c>
    </row>
    <row r="5" spans="1:18" x14ac:dyDescent="0.25">
      <c r="A5" t="s">
        <v>133</v>
      </c>
      <c r="B5">
        <v>0</v>
      </c>
      <c r="C5" s="23">
        <v>0</v>
      </c>
      <c r="D5">
        <v>20</v>
      </c>
      <c r="F5" t="s">
        <v>140</v>
      </c>
      <c r="G5">
        <v>162</v>
      </c>
      <c r="H5" s="23">
        <v>3.3220547523838818E-3</v>
      </c>
      <c r="I5">
        <v>208</v>
      </c>
      <c r="J5">
        <f t="shared" si="0"/>
        <v>-46</v>
      </c>
      <c r="K5" s="20">
        <f t="shared" si="1"/>
        <v>-0.22115384615384615</v>
      </c>
      <c r="M5" t="s">
        <v>53</v>
      </c>
      <c r="N5">
        <v>1410</v>
      </c>
      <c r="O5" s="23">
        <v>2.8914180252230082E-2</v>
      </c>
      <c r="P5">
        <v>1354</v>
      </c>
      <c r="Q5">
        <v>56</v>
      </c>
      <c r="R5">
        <v>4.1358936484490398E-2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F6" t="s">
        <v>147</v>
      </c>
      <c r="G6">
        <v>326</v>
      </c>
      <c r="H6" s="23">
        <v>6.6851225264021328E-3</v>
      </c>
      <c r="I6">
        <v>353</v>
      </c>
      <c r="J6">
        <f t="shared" si="0"/>
        <v>-27</v>
      </c>
      <c r="K6" s="20">
        <f t="shared" si="1"/>
        <v>-7.6487252124645896E-2</v>
      </c>
      <c r="M6" t="s">
        <v>50</v>
      </c>
      <c r="N6">
        <v>1645</v>
      </c>
      <c r="O6" s="23">
        <v>3.3733210294268429E-2</v>
      </c>
      <c r="P6">
        <v>1606</v>
      </c>
      <c r="Q6">
        <v>39</v>
      </c>
      <c r="R6">
        <v>2.4283935242839352E-2</v>
      </c>
    </row>
    <row r="7" spans="1:18" x14ac:dyDescent="0.25">
      <c r="A7" t="s">
        <v>135</v>
      </c>
      <c r="B7">
        <v>0</v>
      </c>
      <c r="C7" s="23">
        <v>0</v>
      </c>
      <c r="D7">
        <v>0</v>
      </c>
      <c r="F7" t="s">
        <v>63</v>
      </c>
      <c r="G7">
        <v>673</v>
      </c>
      <c r="H7" s="23">
        <v>1.3800881779965139E-2</v>
      </c>
      <c r="I7">
        <v>711</v>
      </c>
      <c r="J7">
        <f t="shared" si="0"/>
        <v>-38</v>
      </c>
      <c r="K7" s="20">
        <f t="shared" si="1"/>
        <v>-5.3445850914205346E-2</v>
      </c>
      <c r="M7" t="s">
        <v>67</v>
      </c>
      <c r="N7">
        <v>896</v>
      </c>
      <c r="O7" s="23">
        <v>1.8373833692197274E-2</v>
      </c>
      <c r="P7">
        <v>865</v>
      </c>
      <c r="Q7">
        <v>31</v>
      </c>
      <c r="R7">
        <v>3.5838150289017344E-2</v>
      </c>
    </row>
    <row r="8" spans="1:18" x14ac:dyDescent="0.25">
      <c r="A8" t="s">
        <v>136</v>
      </c>
      <c r="B8">
        <v>0</v>
      </c>
      <c r="C8" s="23">
        <v>0</v>
      </c>
      <c r="D8">
        <v>0</v>
      </c>
      <c r="F8" t="s">
        <v>62</v>
      </c>
      <c r="G8">
        <v>158</v>
      </c>
      <c r="H8" s="23">
        <v>3.240028709115144E-3</v>
      </c>
      <c r="I8">
        <v>199</v>
      </c>
      <c r="J8">
        <f t="shared" si="0"/>
        <v>-41</v>
      </c>
      <c r="K8" s="20">
        <f t="shared" si="1"/>
        <v>-0.20603015075376885</v>
      </c>
      <c r="M8" t="s">
        <v>122</v>
      </c>
      <c r="N8">
        <v>1135</v>
      </c>
      <c r="O8" s="23">
        <v>2.3274889777504356E-2</v>
      </c>
      <c r="P8">
        <v>1109</v>
      </c>
      <c r="Q8">
        <v>26</v>
      </c>
      <c r="R8">
        <v>2.3444544634806132E-2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F9" t="s">
        <v>156</v>
      </c>
      <c r="G9">
        <v>150</v>
      </c>
      <c r="H9" s="23">
        <v>3.0759766225776685E-3</v>
      </c>
      <c r="I9">
        <v>182</v>
      </c>
      <c r="J9">
        <f t="shared" si="0"/>
        <v>-32</v>
      </c>
      <c r="K9" s="20">
        <f t="shared" si="1"/>
        <v>-0.17582417582417584</v>
      </c>
      <c r="M9" t="s">
        <v>119</v>
      </c>
      <c r="N9">
        <v>463</v>
      </c>
      <c r="O9" s="23">
        <v>9.4945145083564029E-3</v>
      </c>
      <c r="P9">
        <v>450</v>
      </c>
      <c r="Q9">
        <v>13</v>
      </c>
      <c r="R9">
        <v>2.8888888888888888E-2</v>
      </c>
    </row>
    <row r="10" spans="1:18" x14ac:dyDescent="0.25">
      <c r="A10" t="s">
        <v>138</v>
      </c>
      <c r="B10">
        <v>0</v>
      </c>
      <c r="C10" s="23">
        <v>0</v>
      </c>
      <c r="D10">
        <v>8</v>
      </c>
      <c r="F10" t="s">
        <v>157</v>
      </c>
      <c r="G10">
        <v>460</v>
      </c>
      <c r="H10" s="23">
        <v>9.4329949759048501E-3</v>
      </c>
      <c r="I10">
        <v>472</v>
      </c>
      <c r="J10">
        <f t="shared" si="0"/>
        <v>-12</v>
      </c>
      <c r="K10" s="20">
        <f t="shared" si="1"/>
        <v>-2.5423728813559324E-2</v>
      </c>
      <c r="M10" t="s">
        <v>61</v>
      </c>
      <c r="N10">
        <v>254</v>
      </c>
      <c r="O10" s="23">
        <v>5.2086537475648518E-3</v>
      </c>
      <c r="P10">
        <v>247</v>
      </c>
      <c r="Q10">
        <v>7</v>
      </c>
      <c r="R10">
        <v>2.8340080971659919E-2</v>
      </c>
    </row>
    <row r="11" spans="1:18" x14ac:dyDescent="0.25">
      <c r="A11" t="s">
        <v>139</v>
      </c>
      <c r="B11">
        <v>0</v>
      </c>
      <c r="C11" s="23">
        <v>0</v>
      </c>
      <c r="D11" t="s">
        <v>203</v>
      </c>
      <c r="F11" t="s">
        <v>50</v>
      </c>
      <c r="G11">
        <v>1645</v>
      </c>
      <c r="H11" s="23">
        <v>3.3733210294268429E-2</v>
      </c>
      <c r="I11">
        <v>1606</v>
      </c>
      <c r="J11">
        <f t="shared" si="0"/>
        <v>39</v>
      </c>
      <c r="K11" s="20">
        <f t="shared" si="1"/>
        <v>2.4283935242839352E-2</v>
      </c>
      <c r="M11" t="s">
        <v>51</v>
      </c>
      <c r="N11">
        <v>2901</v>
      </c>
      <c r="O11" s="23">
        <v>5.9489387880652105E-2</v>
      </c>
      <c r="P11">
        <v>2896</v>
      </c>
      <c r="Q11">
        <v>5</v>
      </c>
      <c r="R11">
        <v>1.7265193370165745E-3</v>
      </c>
    </row>
    <row r="12" spans="1:18" x14ac:dyDescent="0.25">
      <c r="A12" t="s">
        <v>140</v>
      </c>
      <c r="B12">
        <v>162</v>
      </c>
      <c r="C12" s="23">
        <v>3.3220547523838818E-3</v>
      </c>
      <c r="D12">
        <v>208</v>
      </c>
      <c r="F12" t="s">
        <v>125</v>
      </c>
      <c r="G12">
        <v>176</v>
      </c>
      <c r="H12" s="23">
        <v>3.6091459038244643E-3</v>
      </c>
      <c r="I12">
        <v>212</v>
      </c>
      <c r="J12">
        <f t="shared" si="0"/>
        <v>-36</v>
      </c>
      <c r="K12" s="20">
        <f t="shared" si="1"/>
        <v>-0.16981132075471697</v>
      </c>
      <c r="M12" t="s">
        <v>173</v>
      </c>
      <c r="N12">
        <v>211</v>
      </c>
      <c r="O12" s="23">
        <v>4.3268737824259202E-3</v>
      </c>
      <c r="P12">
        <v>207</v>
      </c>
      <c r="Q12">
        <v>4</v>
      </c>
      <c r="R12">
        <v>1.932367149758454E-2</v>
      </c>
    </row>
    <row r="13" spans="1:18" x14ac:dyDescent="0.25">
      <c r="A13" t="s">
        <v>112</v>
      </c>
      <c r="B13">
        <v>0</v>
      </c>
      <c r="C13" s="23">
        <v>0</v>
      </c>
      <c r="D13">
        <v>15</v>
      </c>
      <c r="F13" t="s">
        <v>48</v>
      </c>
      <c r="G13">
        <v>4996</v>
      </c>
      <c r="H13" s="23">
        <v>0.10245052804265355</v>
      </c>
      <c r="I13">
        <v>5120</v>
      </c>
      <c r="J13">
        <f t="shared" si="0"/>
        <v>-124</v>
      </c>
      <c r="K13" s="20">
        <f t="shared" si="1"/>
        <v>-2.4218750000000001E-2</v>
      </c>
      <c r="M13" t="s">
        <v>69</v>
      </c>
      <c r="N13">
        <v>526</v>
      </c>
      <c r="O13" s="23">
        <v>1.0786424689839024E-2</v>
      </c>
      <c r="P13">
        <v>522</v>
      </c>
      <c r="Q13">
        <v>4</v>
      </c>
      <c r="R13">
        <v>7.6628352490421452E-3</v>
      </c>
    </row>
    <row r="14" spans="1:18" x14ac:dyDescent="0.25">
      <c r="A14" t="s">
        <v>141</v>
      </c>
      <c r="B14">
        <v>0</v>
      </c>
      <c r="C14" s="23">
        <v>0</v>
      </c>
      <c r="D14">
        <v>0</v>
      </c>
      <c r="F14" t="s">
        <v>52</v>
      </c>
      <c r="G14">
        <v>1193</v>
      </c>
      <c r="H14" s="23">
        <v>2.4464267404901055E-2</v>
      </c>
      <c r="I14">
        <v>1230</v>
      </c>
      <c r="J14">
        <f t="shared" si="0"/>
        <v>-37</v>
      </c>
      <c r="K14" s="20">
        <f t="shared" si="1"/>
        <v>-3.0081300813008131E-2</v>
      </c>
      <c r="M14" t="s">
        <v>66</v>
      </c>
      <c r="N14">
        <v>645</v>
      </c>
      <c r="O14" s="23">
        <v>1.3226699477083975E-2</v>
      </c>
      <c r="P14">
        <v>642</v>
      </c>
      <c r="Q14">
        <v>3</v>
      </c>
      <c r="R14">
        <v>4.6728971962616819E-3</v>
      </c>
    </row>
    <row r="15" spans="1:18" x14ac:dyDescent="0.25">
      <c r="A15" t="s">
        <v>142</v>
      </c>
      <c r="B15">
        <v>37</v>
      </c>
      <c r="C15" s="23">
        <v>7.5874090023582484E-4</v>
      </c>
      <c r="D15">
        <v>72</v>
      </c>
      <c r="F15" t="s">
        <v>47</v>
      </c>
      <c r="G15">
        <v>3121</v>
      </c>
      <c r="H15" s="23">
        <v>6.4000820260432689E-2</v>
      </c>
      <c r="I15">
        <v>3215</v>
      </c>
      <c r="J15">
        <f t="shared" si="0"/>
        <v>-94</v>
      </c>
      <c r="K15" s="20">
        <f t="shared" si="1"/>
        <v>-2.9237947122861586E-2</v>
      </c>
      <c r="M15" t="s">
        <v>114</v>
      </c>
      <c r="N15">
        <v>771</v>
      </c>
      <c r="O15" s="23">
        <v>1.5810519840049216E-2</v>
      </c>
      <c r="P15">
        <v>769</v>
      </c>
      <c r="Q15">
        <v>2</v>
      </c>
      <c r="R15">
        <v>2.6007802340702211E-3</v>
      </c>
    </row>
    <row r="16" spans="1:18" x14ac:dyDescent="0.25">
      <c r="A16" t="s">
        <v>143</v>
      </c>
      <c r="B16">
        <v>144</v>
      </c>
      <c r="C16" s="23">
        <v>2.9529375576745616E-3</v>
      </c>
      <c r="D16">
        <v>162</v>
      </c>
      <c r="F16" t="s">
        <v>45</v>
      </c>
      <c r="G16">
        <v>6928</v>
      </c>
      <c r="H16" s="23">
        <v>0.14206910694145392</v>
      </c>
      <c r="I16">
        <v>7138</v>
      </c>
      <c r="J16">
        <f t="shared" si="0"/>
        <v>-210</v>
      </c>
      <c r="K16" s="20">
        <f t="shared" si="1"/>
        <v>-2.9420005603810591E-2</v>
      </c>
      <c r="M16" t="s">
        <v>121</v>
      </c>
      <c r="N16">
        <v>846</v>
      </c>
      <c r="O16" s="23">
        <v>1.7348508151338048E-2</v>
      </c>
      <c r="P16">
        <v>845</v>
      </c>
      <c r="Q16">
        <v>1</v>
      </c>
      <c r="R16">
        <v>1.1834319526627219E-3</v>
      </c>
    </row>
    <row r="17" spans="1:18" x14ac:dyDescent="0.25">
      <c r="A17" t="s">
        <v>144</v>
      </c>
      <c r="B17">
        <v>0</v>
      </c>
      <c r="C17" s="23">
        <v>0</v>
      </c>
      <c r="D17">
        <v>16</v>
      </c>
      <c r="F17" t="s">
        <v>49</v>
      </c>
      <c r="G17">
        <v>5188</v>
      </c>
      <c r="H17" s="23">
        <v>0.10638777811955295</v>
      </c>
      <c r="I17">
        <v>5337</v>
      </c>
      <c r="J17">
        <f t="shared" si="0"/>
        <v>-149</v>
      </c>
      <c r="K17" s="20">
        <f t="shared" si="1"/>
        <v>-2.7918306164511898E-2</v>
      </c>
      <c r="M17" t="s">
        <v>120</v>
      </c>
      <c r="N17">
        <v>1098</v>
      </c>
      <c r="O17" s="23">
        <v>2.2516148877268532E-2</v>
      </c>
      <c r="P17">
        <v>1100</v>
      </c>
      <c r="Q17">
        <v>-2</v>
      </c>
      <c r="R17">
        <v>-1.8181818181818182E-3</v>
      </c>
    </row>
    <row r="18" spans="1:18" x14ac:dyDescent="0.25">
      <c r="A18" t="s">
        <v>145</v>
      </c>
      <c r="B18">
        <v>98</v>
      </c>
      <c r="C18" s="23">
        <v>2.0096380600840768E-3</v>
      </c>
      <c r="D18">
        <v>145</v>
      </c>
      <c r="F18" t="s">
        <v>70</v>
      </c>
      <c r="G18">
        <v>158</v>
      </c>
      <c r="H18" s="23">
        <v>3.240028709115144E-3</v>
      </c>
      <c r="I18">
        <v>185</v>
      </c>
      <c r="J18">
        <f t="shared" si="0"/>
        <v>-27</v>
      </c>
      <c r="K18" s="20">
        <f t="shared" si="1"/>
        <v>-0.14594594594594595</v>
      </c>
      <c r="M18" t="s">
        <v>117</v>
      </c>
      <c r="N18">
        <v>744</v>
      </c>
      <c r="O18" s="23">
        <v>1.5256844047985236E-2</v>
      </c>
      <c r="P18">
        <v>746</v>
      </c>
      <c r="Q18">
        <v>-2</v>
      </c>
      <c r="R18">
        <v>-2.6809651474530832E-3</v>
      </c>
    </row>
    <row r="19" spans="1:18" x14ac:dyDescent="0.25">
      <c r="A19" t="s">
        <v>146</v>
      </c>
      <c r="B19">
        <v>0</v>
      </c>
      <c r="C19" s="23">
        <v>0</v>
      </c>
      <c r="D19">
        <v>35</v>
      </c>
      <c r="F19" t="s">
        <v>164</v>
      </c>
      <c r="G19">
        <v>207</v>
      </c>
      <c r="H19" s="23">
        <v>4.244847739157182E-3</v>
      </c>
      <c r="I19">
        <v>231</v>
      </c>
      <c r="J19">
        <f t="shared" si="0"/>
        <v>-24</v>
      </c>
      <c r="K19" s="20">
        <f t="shared" si="1"/>
        <v>-0.1038961038961039</v>
      </c>
      <c r="M19" t="s">
        <v>157</v>
      </c>
      <c r="N19">
        <v>460</v>
      </c>
      <c r="O19" s="23">
        <v>9.4329949759048501E-3</v>
      </c>
      <c r="P19">
        <v>472</v>
      </c>
      <c r="Q19">
        <v>-12</v>
      </c>
      <c r="R19">
        <v>-2.5423728813559324E-2</v>
      </c>
    </row>
    <row r="20" spans="1:18" x14ac:dyDescent="0.25">
      <c r="A20" t="s">
        <v>147</v>
      </c>
      <c r="B20">
        <v>326</v>
      </c>
      <c r="C20" s="23">
        <v>6.6851225264021328E-3</v>
      </c>
      <c r="D20">
        <v>353</v>
      </c>
      <c r="F20" t="s">
        <v>46</v>
      </c>
      <c r="G20">
        <v>4471</v>
      </c>
      <c r="H20" s="23">
        <v>9.1684609863631708E-2</v>
      </c>
      <c r="I20">
        <v>4488</v>
      </c>
      <c r="J20">
        <f t="shared" si="0"/>
        <v>-17</v>
      </c>
      <c r="K20" s="20">
        <f t="shared" si="1"/>
        <v>-3.787878787878788E-3</v>
      </c>
      <c r="M20" t="s">
        <v>46</v>
      </c>
      <c r="N20">
        <v>4471</v>
      </c>
      <c r="O20" s="23">
        <v>9.1684609863631708E-2</v>
      </c>
      <c r="P20">
        <v>4488</v>
      </c>
      <c r="Q20">
        <v>-17</v>
      </c>
      <c r="R20">
        <v>-3.787878787878788E-3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F21" t="s">
        <v>167</v>
      </c>
      <c r="G21">
        <v>172</v>
      </c>
      <c r="H21" s="23">
        <v>3.5271198605557265E-3</v>
      </c>
      <c r="I21">
        <v>200</v>
      </c>
      <c r="J21">
        <f t="shared" si="0"/>
        <v>-28</v>
      </c>
      <c r="K21" s="20">
        <f t="shared" si="1"/>
        <v>-0.14000000000000001</v>
      </c>
      <c r="M21" t="s">
        <v>65</v>
      </c>
      <c r="N21">
        <v>412</v>
      </c>
      <c r="O21" s="23">
        <v>8.4486824566799967E-3</v>
      </c>
      <c r="P21">
        <v>435</v>
      </c>
      <c r="Q21">
        <v>-23</v>
      </c>
      <c r="R21">
        <v>-5.2873563218390804E-2</v>
      </c>
    </row>
    <row r="22" spans="1:18" x14ac:dyDescent="0.25">
      <c r="A22" t="s">
        <v>127</v>
      </c>
      <c r="B22">
        <v>34</v>
      </c>
      <c r="C22" s="23">
        <v>6.972213677842715E-4</v>
      </c>
      <c r="D22">
        <v>65</v>
      </c>
      <c r="F22" t="s">
        <v>67</v>
      </c>
      <c r="G22">
        <v>896</v>
      </c>
      <c r="H22" s="23">
        <v>1.8373833692197274E-2</v>
      </c>
      <c r="I22">
        <v>865</v>
      </c>
      <c r="J22">
        <f t="shared" si="0"/>
        <v>31</v>
      </c>
      <c r="K22" s="20">
        <f t="shared" si="1"/>
        <v>3.5838150289017344E-2</v>
      </c>
      <c r="M22" t="s">
        <v>164</v>
      </c>
      <c r="N22">
        <v>207</v>
      </c>
      <c r="O22" s="23">
        <v>4.244847739157182E-3</v>
      </c>
      <c r="P22">
        <v>231</v>
      </c>
      <c r="Q22">
        <v>-24</v>
      </c>
      <c r="R22">
        <v>-0.1038961038961039</v>
      </c>
    </row>
    <row r="23" spans="1:18" x14ac:dyDescent="0.25">
      <c r="A23" t="s">
        <v>149</v>
      </c>
      <c r="B23">
        <v>0</v>
      </c>
      <c r="C23" s="23">
        <v>0</v>
      </c>
      <c r="D23" t="s">
        <v>203</v>
      </c>
      <c r="F23" t="s">
        <v>172</v>
      </c>
      <c r="G23">
        <v>715</v>
      </c>
      <c r="H23" s="23">
        <v>1.4662155234286886E-2</v>
      </c>
      <c r="I23">
        <v>746</v>
      </c>
      <c r="J23">
        <f t="shared" si="0"/>
        <v>-31</v>
      </c>
      <c r="K23" s="20">
        <f t="shared" si="1"/>
        <v>-4.1554959785522788E-2</v>
      </c>
      <c r="M23" t="s">
        <v>147</v>
      </c>
      <c r="N23">
        <v>326</v>
      </c>
      <c r="O23" s="23">
        <v>6.6851225264021328E-3</v>
      </c>
      <c r="P23">
        <v>353</v>
      </c>
      <c r="Q23">
        <v>-27</v>
      </c>
      <c r="R23">
        <v>-7.6487252124645896E-2</v>
      </c>
    </row>
    <row r="24" spans="1:18" x14ac:dyDescent="0.25">
      <c r="A24" t="s">
        <v>150</v>
      </c>
      <c r="B24">
        <v>71</v>
      </c>
      <c r="C24" s="23">
        <v>1.4559622680200964E-3</v>
      </c>
      <c r="D24">
        <v>110</v>
      </c>
      <c r="F24" t="s">
        <v>121</v>
      </c>
      <c r="G24">
        <v>846</v>
      </c>
      <c r="H24" s="23">
        <v>1.7348508151338048E-2</v>
      </c>
      <c r="I24">
        <v>845</v>
      </c>
      <c r="J24">
        <f t="shared" si="0"/>
        <v>1</v>
      </c>
      <c r="K24" s="20">
        <f t="shared" si="1"/>
        <v>1.1834319526627219E-3</v>
      </c>
      <c r="M24" t="s">
        <v>70</v>
      </c>
      <c r="N24">
        <v>158</v>
      </c>
      <c r="O24" s="23">
        <v>3.240028709115144E-3</v>
      </c>
      <c r="P24">
        <v>185</v>
      </c>
      <c r="Q24">
        <v>-27</v>
      </c>
      <c r="R24">
        <v>-0.14594594594594595</v>
      </c>
    </row>
    <row r="25" spans="1:18" x14ac:dyDescent="0.25">
      <c r="A25" t="s">
        <v>151</v>
      </c>
      <c r="B25">
        <v>33</v>
      </c>
      <c r="C25" s="23">
        <v>6.7671485696708705E-4</v>
      </c>
      <c r="D25">
        <v>89</v>
      </c>
      <c r="F25" t="s">
        <v>120</v>
      </c>
      <c r="G25">
        <v>1098</v>
      </c>
      <c r="H25" s="23">
        <v>2.2516148877268532E-2</v>
      </c>
      <c r="I25">
        <v>1100</v>
      </c>
      <c r="J25">
        <f t="shared" si="0"/>
        <v>-2</v>
      </c>
      <c r="K25" s="20">
        <f t="shared" si="1"/>
        <v>-1.8181818181818182E-3</v>
      </c>
      <c r="M25" t="s">
        <v>167</v>
      </c>
      <c r="N25">
        <v>172</v>
      </c>
      <c r="O25" s="23">
        <v>3.5271198605557265E-3</v>
      </c>
      <c r="P25">
        <v>200</v>
      </c>
      <c r="Q25">
        <v>-28</v>
      </c>
      <c r="R25">
        <v>-0.14000000000000001</v>
      </c>
    </row>
    <row r="26" spans="1:18" x14ac:dyDescent="0.25">
      <c r="A26" t="s">
        <v>152</v>
      </c>
      <c r="B26">
        <v>66</v>
      </c>
      <c r="C26" s="23">
        <v>1.3534297139341741E-3</v>
      </c>
      <c r="D26">
        <v>103</v>
      </c>
      <c r="F26" t="s">
        <v>65</v>
      </c>
      <c r="G26">
        <v>412</v>
      </c>
      <c r="H26" s="23">
        <v>8.4486824566799967E-3</v>
      </c>
      <c r="I26">
        <v>435</v>
      </c>
      <c r="J26">
        <f t="shared" si="0"/>
        <v>-23</v>
      </c>
      <c r="K26" s="20">
        <f t="shared" si="1"/>
        <v>-5.2873563218390804E-2</v>
      </c>
      <c r="M26" t="s">
        <v>60</v>
      </c>
      <c r="N26">
        <v>279</v>
      </c>
      <c r="O26" s="23">
        <v>5.721316517994463E-3</v>
      </c>
      <c r="P26">
        <v>308</v>
      </c>
      <c r="Q26">
        <v>-29</v>
      </c>
      <c r="R26">
        <v>-9.4155844155844159E-2</v>
      </c>
    </row>
    <row r="27" spans="1:18" x14ac:dyDescent="0.25">
      <c r="A27" t="s">
        <v>63</v>
      </c>
      <c r="B27">
        <v>673</v>
      </c>
      <c r="C27" s="23">
        <v>1.3800881779965139E-2</v>
      </c>
      <c r="D27">
        <v>711</v>
      </c>
      <c r="F27" t="s">
        <v>126</v>
      </c>
      <c r="G27">
        <v>934</v>
      </c>
      <c r="H27" s="23">
        <v>1.9153081103250282E-2</v>
      </c>
      <c r="I27">
        <v>973</v>
      </c>
      <c r="J27">
        <f t="shared" si="0"/>
        <v>-39</v>
      </c>
      <c r="K27" s="20">
        <f t="shared" si="1"/>
        <v>-4.0082219938335044E-2</v>
      </c>
      <c r="M27" t="s">
        <v>172</v>
      </c>
      <c r="N27">
        <v>715</v>
      </c>
      <c r="O27" s="23">
        <v>1.4662155234286886E-2</v>
      </c>
      <c r="P27">
        <v>746</v>
      </c>
      <c r="Q27">
        <v>-31</v>
      </c>
      <c r="R27">
        <v>-4.1554959785522788E-2</v>
      </c>
    </row>
    <row r="28" spans="1:18" x14ac:dyDescent="0.25">
      <c r="A28" t="s">
        <v>153</v>
      </c>
      <c r="B28">
        <v>25</v>
      </c>
      <c r="C28" s="23">
        <v>5.1266277042961138E-4</v>
      </c>
      <c r="D28">
        <v>74</v>
      </c>
      <c r="F28" t="s">
        <v>173</v>
      </c>
      <c r="G28">
        <v>211</v>
      </c>
      <c r="H28" s="23">
        <v>4.3268737824259202E-3</v>
      </c>
      <c r="I28">
        <v>207</v>
      </c>
      <c r="J28">
        <f t="shared" si="0"/>
        <v>4</v>
      </c>
      <c r="K28" s="20">
        <f t="shared" si="1"/>
        <v>1.932367149758454E-2</v>
      </c>
      <c r="M28" t="s">
        <v>64</v>
      </c>
      <c r="N28">
        <v>328</v>
      </c>
      <c r="O28" s="23">
        <v>6.7261355480365019E-3</v>
      </c>
      <c r="P28">
        <v>360</v>
      </c>
      <c r="Q28">
        <v>-32</v>
      </c>
      <c r="R28">
        <v>-8.8888888888888892E-2</v>
      </c>
    </row>
    <row r="29" spans="1:18" x14ac:dyDescent="0.25">
      <c r="A29" t="s">
        <v>154</v>
      </c>
      <c r="B29">
        <v>0</v>
      </c>
      <c r="C29" s="23">
        <v>0</v>
      </c>
      <c r="D29">
        <v>36</v>
      </c>
      <c r="F29" t="s">
        <v>66</v>
      </c>
      <c r="G29">
        <v>645</v>
      </c>
      <c r="H29" s="23">
        <v>1.3226699477083975E-2</v>
      </c>
      <c r="I29">
        <v>642</v>
      </c>
      <c r="J29">
        <f t="shared" si="0"/>
        <v>3</v>
      </c>
      <c r="K29" s="20">
        <f t="shared" si="1"/>
        <v>4.6728971962616819E-3</v>
      </c>
      <c r="M29" t="s">
        <v>156</v>
      </c>
      <c r="N29">
        <v>150</v>
      </c>
      <c r="O29" s="23">
        <v>3.0759766225776685E-3</v>
      </c>
      <c r="P29">
        <v>182</v>
      </c>
      <c r="Q29">
        <v>-32</v>
      </c>
      <c r="R29">
        <v>-0.17582417582417584</v>
      </c>
    </row>
    <row r="30" spans="1:18" x14ac:dyDescent="0.25">
      <c r="A30" t="s">
        <v>62</v>
      </c>
      <c r="B30">
        <v>158</v>
      </c>
      <c r="C30" s="23">
        <v>3.240028709115144E-3</v>
      </c>
      <c r="D30">
        <v>199</v>
      </c>
      <c r="F30" t="s">
        <v>122</v>
      </c>
      <c r="G30">
        <v>1135</v>
      </c>
      <c r="H30" s="23">
        <v>2.3274889777504356E-2</v>
      </c>
      <c r="I30">
        <v>1109</v>
      </c>
      <c r="J30">
        <f t="shared" si="0"/>
        <v>26</v>
      </c>
      <c r="K30" s="20">
        <f t="shared" si="1"/>
        <v>2.3444544634806132E-2</v>
      </c>
      <c r="M30" t="s">
        <v>125</v>
      </c>
      <c r="N30">
        <v>176</v>
      </c>
      <c r="O30" s="23">
        <v>3.6091459038244643E-3</v>
      </c>
      <c r="P30">
        <v>212</v>
      </c>
      <c r="Q30">
        <v>-36</v>
      </c>
      <c r="R30">
        <v>-0.16981132075471697</v>
      </c>
    </row>
    <row r="31" spans="1:18" x14ac:dyDescent="0.25">
      <c r="A31" t="s">
        <v>110</v>
      </c>
      <c r="B31">
        <v>5</v>
      </c>
      <c r="C31" s="23">
        <v>1.0253255408592229E-4</v>
      </c>
      <c r="D31">
        <v>31</v>
      </c>
      <c r="F31" t="s">
        <v>60</v>
      </c>
      <c r="G31">
        <v>279</v>
      </c>
      <c r="H31" s="23">
        <v>5.721316517994463E-3</v>
      </c>
      <c r="I31">
        <v>308</v>
      </c>
      <c r="J31">
        <f t="shared" si="0"/>
        <v>-29</v>
      </c>
      <c r="K31" s="20">
        <f t="shared" si="1"/>
        <v>-9.4155844155844159E-2</v>
      </c>
      <c r="M31" t="s">
        <v>52</v>
      </c>
      <c r="N31">
        <v>1193</v>
      </c>
      <c r="O31" s="23">
        <v>2.4464267404901055E-2</v>
      </c>
      <c r="P31">
        <v>1230</v>
      </c>
      <c r="Q31">
        <v>-37</v>
      </c>
      <c r="R31">
        <v>-3.0081300813008131E-2</v>
      </c>
    </row>
    <row r="32" spans="1:18" x14ac:dyDescent="0.25">
      <c r="A32" t="s">
        <v>155</v>
      </c>
      <c r="B32">
        <v>5</v>
      </c>
      <c r="C32" s="23">
        <v>1.0253255408592229E-4</v>
      </c>
      <c r="D32">
        <v>21</v>
      </c>
      <c r="F32" t="s">
        <v>61</v>
      </c>
      <c r="G32">
        <v>254</v>
      </c>
      <c r="H32" s="23">
        <v>5.2086537475648518E-3</v>
      </c>
      <c r="I32">
        <v>247</v>
      </c>
      <c r="J32">
        <f t="shared" si="0"/>
        <v>7</v>
      </c>
      <c r="K32" s="20">
        <f t="shared" si="1"/>
        <v>2.8340080971659919E-2</v>
      </c>
      <c r="M32" t="s">
        <v>63</v>
      </c>
      <c r="N32">
        <v>673</v>
      </c>
      <c r="O32" s="23">
        <v>1.3800881779965139E-2</v>
      </c>
      <c r="P32">
        <v>711</v>
      </c>
      <c r="Q32">
        <v>-38</v>
      </c>
      <c r="R32">
        <v>-5.3445850914205346E-2</v>
      </c>
    </row>
    <row r="33" spans="1:18" x14ac:dyDescent="0.25">
      <c r="A33" t="s">
        <v>156</v>
      </c>
      <c r="B33">
        <v>150</v>
      </c>
      <c r="C33" s="23">
        <v>3.0759766225776685E-3</v>
      </c>
      <c r="D33">
        <v>182</v>
      </c>
      <c r="F33" t="s">
        <v>114</v>
      </c>
      <c r="G33">
        <v>771</v>
      </c>
      <c r="H33" s="23">
        <v>1.5810519840049216E-2</v>
      </c>
      <c r="I33">
        <v>769</v>
      </c>
      <c r="J33">
        <f t="shared" si="0"/>
        <v>2</v>
      </c>
      <c r="K33" s="20">
        <f t="shared" si="1"/>
        <v>2.6007802340702211E-3</v>
      </c>
      <c r="M33" t="s">
        <v>126</v>
      </c>
      <c r="N33">
        <v>934</v>
      </c>
      <c r="O33" s="23">
        <v>1.9153081103250282E-2</v>
      </c>
      <c r="P33">
        <v>973</v>
      </c>
      <c r="Q33">
        <v>-39</v>
      </c>
      <c r="R33">
        <v>-4.0082219938335044E-2</v>
      </c>
    </row>
    <row r="34" spans="1:18" x14ac:dyDescent="0.25">
      <c r="A34" t="s">
        <v>129</v>
      </c>
      <c r="B34">
        <v>99</v>
      </c>
      <c r="C34" s="23">
        <v>2.0301445709012609E-3</v>
      </c>
      <c r="D34">
        <v>148</v>
      </c>
      <c r="F34" t="s">
        <v>117</v>
      </c>
      <c r="G34">
        <v>744</v>
      </c>
      <c r="H34" s="23">
        <v>1.5256844047985236E-2</v>
      </c>
      <c r="I34">
        <v>746</v>
      </c>
      <c r="J34">
        <f t="shared" si="0"/>
        <v>-2</v>
      </c>
      <c r="K34" s="20">
        <f t="shared" si="1"/>
        <v>-2.6809651474530832E-3</v>
      </c>
      <c r="M34" t="s">
        <v>62</v>
      </c>
      <c r="N34">
        <v>158</v>
      </c>
      <c r="O34" s="23">
        <v>3.240028709115144E-3</v>
      </c>
      <c r="P34">
        <v>199</v>
      </c>
      <c r="Q34">
        <v>-41</v>
      </c>
      <c r="R34">
        <v>-0.20603015075376885</v>
      </c>
    </row>
    <row r="35" spans="1:18" x14ac:dyDescent="0.25">
      <c r="A35" t="s">
        <v>157</v>
      </c>
      <c r="B35">
        <v>460</v>
      </c>
      <c r="C35" s="23">
        <v>9.4329949759048501E-3</v>
      </c>
      <c r="D35">
        <v>472</v>
      </c>
      <c r="F35" t="s">
        <v>53</v>
      </c>
      <c r="G35">
        <v>1410</v>
      </c>
      <c r="H35" s="23">
        <v>2.8914180252230082E-2</v>
      </c>
      <c r="I35">
        <v>1354</v>
      </c>
      <c r="J35">
        <f t="shared" si="0"/>
        <v>56</v>
      </c>
      <c r="K35" s="20">
        <f t="shared" si="1"/>
        <v>4.1358936484490398E-2</v>
      </c>
      <c r="M35" t="s">
        <v>140</v>
      </c>
      <c r="N35">
        <v>162</v>
      </c>
      <c r="O35" s="23">
        <v>3.3220547523838818E-3</v>
      </c>
      <c r="P35">
        <v>208</v>
      </c>
      <c r="Q35">
        <v>-46</v>
      </c>
      <c r="R35">
        <v>-0.22115384615384615</v>
      </c>
    </row>
    <row r="36" spans="1:18" x14ac:dyDescent="0.25">
      <c r="A36" t="s">
        <v>158</v>
      </c>
      <c r="B36">
        <v>0</v>
      </c>
      <c r="C36" s="23">
        <v>0</v>
      </c>
      <c r="D36">
        <v>20</v>
      </c>
      <c r="F36" t="s">
        <v>68</v>
      </c>
      <c r="G36">
        <v>2022</v>
      </c>
      <c r="H36" s="23">
        <v>4.146416487234697E-2</v>
      </c>
      <c r="I36">
        <v>1916</v>
      </c>
      <c r="J36">
        <f t="shared" si="0"/>
        <v>106</v>
      </c>
      <c r="K36" s="20">
        <f t="shared" si="1"/>
        <v>5.5323590814196244E-2</v>
      </c>
      <c r="M36" t="s">
        <v>67</v>
      </c>
      <c r="N36">
        <v>888</v>
      </c>
      <c r="O36" s="23">
        <v>1.7457633782880511E-2</v>
      </c>
      <c r="P36">
        <v>837</v>
      </c>
      <c r="Q36">
        <f>P36-N36</f>
        <v>-51</v>
      </c>
      <c r="R36">
        <f>+Q36/P36</f>
        <v>-6.093189964157706E-2</v>
      </c>
    </row>
    <row r="37" spans="1:18" x14ac:dyDescent="0.25">
      <c r="A37" t="s">
        <v>159</v>
      </c>
      <c r="B37">
        <v>0</v>
      </c>
      <c r="C37" s="23">
        <v>0</v>
      </c>
      <c r="D37" t="s">
        <v>203</v>
      </c>
      <c r="F37" t="s">
        <v>69</v>
      </c>
      <c r="G37">
        <v>526</v>
      </c>
      <c r="H37" s="23">
        <v>1.0786424689839024E-2</v>
      </c>
      <c r="I37">
        <v>522</v>
      </c>
      <c r="J37">
        <f t="shared" si="0"/>
        <v>4</v>
      </c>
      <c r="K37" s="20">
        <f t="shared" si="1"/>
        <v>7.6628352490421452E-3</v>
      </c>
      <c r="M37" t="s">
        <v>53</v>
      </c>
      <c r="N37">
        <v>1408</v>
      </c>
      <c r="O37" s="23">
        <v>2.7680572484567293E-2</v>
      </c>
      <c r="P37">
        <v>1353</v>
      </c>
      <c r="Q37">
        <f>P37-N37</f>
        <v>-55</v>
      </c>
      <c r="R37">
        <f>+Q37/P37</f>
        <v>-4.065040650406504E-2</v>
      </c>
    </row>
    <row r="38" spans="1:18" x14ac:dyDescent="0.25">
      <c r="A38" t="s">
        <v>160</v>
      </c>
      <c r="B38">
        <v>0</v>
      </c>
      <c r="C38" s="23">
        <v>0</v>
      </c>
      <c r="D38">
        <v>10</v>
      </c>
      <c r="F38" t="s">
        <v>119</v>
      </c>
      <c r="G38">
        <v>463</v>
      </c>
      <c r="H38" s="23">
        <v>9.4945145083564029E-3</v>
      </c>
      <c r="I38">
        <v>450</v>
      </c>
      <c r="J38">
        <f t="shared" si="0"/>
        <v>13</v>
      </c>
      <c r="K38" s="20">
        <f t="shared" si="1"/>
        <v>2.8888888888888888E-2</v>
      </c>
      <c r="M38" t="s">
        <v>59</v>
      </c>
      <c r="N38">
        <v>634</v>
      </c>
      <c r="O38" s="23">
        <v>1.3001127858094945E-2</v>
      </c>
      <c r="P38">
        <v>690</v>
      </c>
      <c r="Q38">
        <v>-56</v>
      </c>
      <c r="R38">
        <v>-8.1159420289855067E-2</v>
      </c>
    </row>
    <row r="39" spans="1:18" x14ac:dyDescent="0.25">
      <c r="A39" t="s">
        <v>161</v>
      </c>
      <c r="B39">
        <v>0</v>
      </c>
      <c r="C39" s="23">
        <v>0</v>
      </c>
      <c r="D39">
        <v>33</v>
      </c>
      <c r="F39" t="s">
        <v>59</v>
      </c>
      <c r="G39">
        <v>634</v>
      </c>
      <c r="H39" s="23">
        <v>1.3001127858094945E-2</v>
      </c>
      <c r="I39">
        <v>690</v>
      </c>
      <c r="J39">
        <f t="shared" si="0"/>
        <v>-56</v>
      </c>
      <c r="K39" s="20">
        <f t="shared" si="1"/>
        <v>-8.1159420289855067E-2</v>
      </c>
      <c r="M39" t="s">
        <v>51</v>
      </c>
      <c r="N39">
        <v>2941</v>
      </c>
      <c r="O39" s="23">
        <v>5.7818582157040069E-2</v>
      </c>
      <c r="P39">
        <v>2850</v>
      </c>
      <c r="Q39">
        <f>P39-N39</f>
        <v>-91</v>
      </c>
      <c r="R39">
        <f>+Q39/P39</f>
        <v>-3.1929824561403509E-2</v>
      </c>
    </row>
    <row r="40" spans="1:18" x14ac:dyDescent="0.25">
      <c r="A40" t="s">
        <v>162</v>
      </c>
      <c r="B40">
        <v>0</v>
      </c>
      <c r="C40" s="23">
        <v>0</v>
      </c>
      <c r="D40" t="s">
        <v>203</v>
      </c>
      <c r="F40" t="s">
        <v>51</v>
      </c>
      <c r="G40">
        <v>2901</v>
      </c>
      <c r="H40" s="23">
        <v>5.9489387880652105E-2</v>
      </c>
      <c r="I40">
        <v>2896</v>
      </c>
      <c r="J40">
        <f t="shared" si="0"/>
        <v>5</v>
      </c>
      <c r="K40" s="20">
        <f t="shared" si="1"/>
        <v>1.7265193370165745E-3</v>
      </c>
      <c r="M40" t="s">
        <v>47</v>
      </c>
      <c r="N40">
        <v>3121</v>
      </c>
      <c r="O40" s="23">
        <v>6.4000820260432689E-2</v>
      </c>
      <c r="P40">
        <v>3215</v>
      </c>
      <c r="Q40">
        <v>-94</v>
      </c>
      <c r="R40">
        <v>-2.9237947122861586E-2</v>
      </c>
    </row>
    <row r="41" spans="1:18" x14ac:dyDescent="0.25">
      <c r="A41" t="s">
        <v>50</v>
      </c>
      <c r="B41">
        <v>1645</v>
      </c>
      <c r="C41" s="23">
        <v>3.3733210294268429E-2</v>
      </c>
      <c r="D41">
        <v>1606</v>
      </c>
      <c r="F41" t="s">
        <v>132</v>
      </c>
      <c r="G41">
        <v>48765</v>
      </c>
      <c r="H41" s="23">
        <v>1</v>
      </c>
      <c r="I41">
        <v>50721</v>
      </c>
      <c r="J41">
        <f t="shared" si="0"/>
        <v>-1956</v>
      </c>
      <c r="K41" s="20">
        <f t="shared" si="1"/>
        <v>-3.8563908440291006E-2</v>
      </c>
      <c r="M41" t="s">
        <v>68</v>
      </c>
      <c r="N41">
        <v>1991</v>
      </c>
      <c r="O41" s="23">
        <v>3.9142059528958439E-2</v>
      </c>
      <c r="P41">
        <v>1892</v>
      </c>
      <c r="Q41">
        <f>P41-N41</f>
        <v>-99</v>
      </c>
      <c r="R41">
        <f>+Q41/P41</f>
        <v>-5.232558139534884E-2</v>
      </c>
    </row>
    <row r="42" spans="1:18" x14ac:dyDescent="0.25">
      <c r="A42" t="s">
        <v>125</v>
      </c>
      <c r="B42">
        <v>176</v>
      </c>
      <c r="C42" s="23">
        <v>3.6091459038244643E-3</v>
      </c>
      <c r="D42">
        <v>212</v>
      </c>
      <c r="F42" t="s">
        <v>109</v>
      </c>
      <c r="G42">
        <v>3121</v>
      </c>
      <c r="H42" s="23">
        <v>6.4000820260432689E-2</v>
      </c>
      <c r="I42">
        <v>3215</v>
      </c>
      <c r="J42">
        <f t="shared" si="0"/>
        <v>-94</v>
      </c>
      <c r="K42" s="20">
        <f t="shared" si="1"/>
        <v>-2.9237947122861586E-2</v>
      </c>
      <c r="M42" t="s">
        <v>48</v>
      </c>
      <c r="N42">
        <v>4996</v>
      </c>
      <c r="O42" s="23">
        <v>0.10245052804265355</v>
      </c>
      <c r="P42">
        <v>5120</v>
      </c>
      <c r="Q42">
        <v>-124</v>
      </c>
      <c r="R42">
        <v>-2.4218750000000001E-2</v>
      </c>
    </row>
    <row r="43" spans="1:18" x14ac:dyDescent="0.25">
      <c r="A43" t="s">
        <v>48</v>
      </c>
      <c r="B43">
        <v>4996</v>
      </c>
      <c r="C43" s="23">
        <v>0.10245052804265355</v>
      </c>
      <c r="D43">
        <v>5120</v>
      </c>
      <c r="F43" t="s">
        <v>135</v>
      </c>
      <c r="G43">
        <v>4996</v>
      </c>
      <c r="H43" s="23">
        <v>0.10245052804265355</v>
      </c>
      <c r="I43">
        <v>5120</v>
      </c>
      <c r="J43">
        <f t="shared" si="0"/>
        <v>-124</v>
      </c>
      <c r="K43" s="20">
        <f t="shared" si="1"/>
        <v>-2.4218750000000001E-2</v>
      </c>
      <c r="M43" t="s">
        <v>49</v>
      </c>
      <c r="N43">
        <v>5188</v>
      </c>
      <c r="O43" s="23">
        <v>0.10638777811955295</v>
      </c>
      <c r="P43">
        <v>5337</v>
      </c>
      <c r="Q43">
        <v>-149</v>
      </c>
      <c r="R43">
        <v>-2.7918306164511898E-2</v>
      </c>
    </row>
    <row r="44" spans="1:18" x14ac:dyDescent="0.25">
      <c r="A44" t="s">
        <v>52</v>
      </c>
      <c r="B44">
        <v>1193</v>
      </c>
      <c r="C44" s="23">
        <v>2.4464267404901055E-2</v>
      </c>
      <c r="D44">
        <v>1230</v>
      </c>
      <c r="F44" t="s">
        <v>164</v>
      </c>
      <c r="G44">
        <v>5188</v>
      </c>
      <c r="H44" s="23">
        <v>0.10638777811955295</v>
      </c>
      <c r="I44">
        <v>5337</v>
      </c>
      <c r="J44">
        <f t="shared" si="0"/>
        <v>-149</v>
      </c>
      <c r="K44" s="20">
        <f t="shared" si="1"/>
        <v>-2.7918306164511898E-2</v>
      </c>
      <c r="M44" t="s">
        <v>45</v>
      </c>
      <c r="N44">
        <v>6928</v>
      </c>
      <c r="O44" s="23">
        <v>0.14206910694145392</v>
      </c>
      <c r="P44">
        <v>7138</v>
      </c>
      <c r="Q44">
        <v>-210</v>
      </c>
      <c r="R44">
        <v>-2.9420005603810591E-2</v>
      </c>
    </row>
    <row r="45" spans="1:18" x14ac:dyDescent="0.25">
      <c r="A45" t="s">
        <v>47</v>
      </c>
      <c r="B45">
        <v>3121</v>
      </c>
      <c r="C45" s="23">
        <v>6.4000820260432689E-2</v>
      </c>
      <c r="D45">
        <v>3215</v>
      </c>
      <c r="F45" t="s">
        <v>70</v>
      </c>
      <c r="G45">
        <v>6928</v>
      </c>
      <c r="H45" s="23">
        <v>0.14206910694145392</v>
      </c>
      <c r="I45">
        <v>7138</v>
      </c>
      <c r="J45">
        <f t="shared" si="0"/>
        <v>-210</v>
      </c>
      <c r="K45" s="20">
        <f t="shared" si="1"/>
        <v>-2.9420005603810591E-2</v>
      </c>
      <c r="M45" t="s">
        <v>132</v>
      </c>
      <c r="N45">
        <v>48765</v>
      </c>
      <c r="O45" s="23">
        <v>1</v>
      </c>
      <c r="P45">
        <v>50721</v>
      </c>
      <c r="Q45">
        <v>-1956</v>
      </c>
      <c r="R45">
        <v>-3.8563908440291006E-2</v>
      </c>
    </row>
    <row r="46" spans="1:18" x14ac:dyDescent="0.25">
      <c r="A46" t="s">
        <v>45</v>
      </c>
      <c r="B46">
        <v>6928</v>
      </c>
      <c r="C46" s="23">
        <v>0.14206910694145392</v>
      </c>
      <c r="D46">
        <v>7138</v>
      </c>
      <c r="F46" t="s">
        <v>132</v>
      </c>
      <c r="G46">
        <v>48765</v>
      </c>
      <c r="H46" s="23">
        <v>1</v>
      </c>
      <c r="I46">
        <v>50721</v>
      </c>
      <c r="J46">
        <f t="shared" si="0"/>
        <v>-1956</v>
      </c>
      <c r="K46" s="20">
        <f t="shared" si="1"/>
        <v>-3.8563908440291006E-2</v>
      </c>
    </row>
    <row r="47" spans="1:18" x14ac:dyDescent="0.25">
      <c r="A47" t="s">
        <v>49</v>
      </c>
      <c r="B47">
        <v>5188</v>
      </c>
      <c r="C47" s="23">
        <v>0.10638777811955295</v>
      </c>
      <c r="D47">
        <v>5337</v>
      </c>
      <c r="I47" s="23"/>
      <c r="M47" t="s">
        <v>132</v>
      </c>
      <c r="N47">
        <v>50866</v>
      </c>
      <c r="O47" s="23">
        <v>1</v>
      </c>
      <c r="P47">
        <v>50368</v>
      </c>
      <c r="Q47">
        <f t="shared" ref="Q47" si="2">P47-N47</f>
        <v>-498</v>
      </c>
      <c r="R47">
        <f t="shared" ref="R47" si="3">+Q47/P47</f>
        <v>-9.8872299872935204E-3</v>
      </c>
    </row>
    <row r="48" spans="1:18" x14ac:dyDescent="0.25">
      <c r="A48" t="s">
        <v>163</v>
      </c>
      <c r="B48">
        <v>0</v>
      </c>
      <c r="C48" s="23">
        <v>0</v>
      </c>
      <c r="D48">
        <v>5</v>
      </c>
      <c r="I48" s="23"/>
      <c r="O48" s="23"/>
    </row>
    <row r="49" spans="1:15" x14ac:dyDescent="0.25">
      <c r="A49" t="s">
        <v>109</v>
      </c>
      <c r="B49">
        <v>0</v>
      </c>
      <c r="C49" s="23">
        <v>0</v>
      </c>
      <c r="D49">
        <v>13</v>
      </c>
      <c r="I49" s="23"/>
      <c r="O49" s="23"/>
    </row>
    <row r="50" spans="1:15" x14ac:dyDescent="0.25">
      <c r="A50" t="s">
        <v>70</v>
      </c>
      <c r="B50">
        <v>158</v>
      </c>
      <c r="C50" s="23">
        <v>3.240028709115144E-3</v>
      </c>
      <c r="D50">
        <v>185</v>
      </c>
      <c r="I50" s="23"/>
      <c r="O50" s="23"/>
    </row>
    <row r="51" spans="1:15" x14ac:dyDescent="0.25">
      <c r="A51" t="s">
        <v>164</v>
      </c>
      <c r="B51">
        <v>207</v>
      </c>
      <c r="C51" s="23">
        <v>4.244847739157182E-3</v>
      </c>
      <c r="D51">
        <v>231</v>
      </c>
      <c r="I51" s="23"/>
      <c r="O51" s="23"/>
    </row>
    <row r="52" spans="1:15" x14ac:dyDescent="0.25">
      <c r="A52" t="s">
        <v>165</v>
      </c>
      <c r="B52">
        <v>68</v>
      </c>
      <c r="C52" s="23">
        <v>1.394442735568543E-3</v>
      </c>
      <c r="D52">
        <v>100</v>
      </c>
      <c r="I52" s="23"/>
      <c r="O52" s="23"/>
    </row>
    <row r="53" spans="1:15" x14ac:dyDescent="0.25">
      <c r="A53" t="s">
        <v>46</v>
      </c>
      <c r="B53">
        <v>4471</v>
      </c>
      <c r="C53" s="23">
        <v>9.1684609863631708E-2</v>
      </c>
      <c r="D53">
        <v>4488</v>
      </c>
      <c r="I53" s="23"/>
      <c r="O53" s="23"/>
    </row>
    <row r="54" spans="1:15" x14ac:dyDescent="0.25">
      <c r="A54" t="s">
        <v>166</v>
      </c>
      <c r="B54">
        <v>124</v>
      </c>
      <c r="C54" s="23">
        <v>2.5428073413308726E-3</v>
      </c>
      <c r="D54">
        <v>169</v>
      </c>
      <c r="I54" s="23"/>
      <c r="O54" s="23"/>
    </row>
    <row r="55" spans="1:15" x14ac:dyDescent="0.25">
      <c r="A55" t="s">
        <v>167</v>
      </c>
      <c r="B55">
        <v>172</v>
      </c>
      <c r="C55" s="23">
        <v>3.5271198605557265E-3</v>
      </c>
      <c r="D55">
        <v>200</v>
      </c>
      <c r="I55" s="23"/>
      <c r="O55" s="23"/>
    </row>
    <row r="56" spans="1:15" x14ac:dyDescent="0.25">
      <c r="A56" t="s">
        <v>168</v>
      </c>
      <c r="B56">
        <v>0</v>
      </c>
      <c r="C56" s="23">
        <v>0</v>
      </c>
      <c r="D56">
        <v>13</v>
      </c>
      <c r="I56" s="23"/>
      <c r="O56" s="23"/>
    </row>
    <row r="57" spans="1:15" x14ac:dyDescent="0.25">
      <c r="A57" t="s">
        <v>169</v>
      </c>
      <c r="B57">
        <v>61</v>
      </c>
      <c r="C57" s="23">
        <v>1.2508971598482518E-3</v>
      </c>
      <c r="D57">
        <v>91</v>
      </c>
      <c r="I57" s="23"/>
      <c r="O57" s="23"/>
    </row>
    <row r="58" spans="1:15" x14ac:dyDescent="0.25">
      <c r="A58" t="s">
        <v>67</v>
      </c>
      <c r="B58">
        <v>896</v>
      </c>
      <c r="C58" s="23">
        <v>1.8373833692197274E-2</v>
      </c>
      <c r="D58">
        <v>865</v>
      </c>
      <c r="I58" s="23"/>
      <c r="O58" s="23"/>
    </row>
    <row r="59" spans="1:15" x14ac:dyDescent="0.25">
      <c r="A59" t="s">
        <v>170</v>
      </c>
      <c r="B59">
        <v>145</v>
      </c>
      <c r="C59" s="23">
        <v>2.9734440684917461E-3</v>
      </c>
      <c r="D59">
        <v>174</v>
      </c>
      <c r="I59" s="23"/>
      <c r="O59" s="23"/>
    </row>
    <row r="60" spans="1:15" x14ac:dyDescent="0.25">
      <c r="A60" t="s">
        <v>115</v>
      </c>
      <c r="B60">
        <v>30</v>
      </c>
      <c r="C60" s="23">
        <v>6.1519532451553372E-4</v>
      </c>
      <c r="D60">
        <v>58</v>
      </c>
      <c r="I60" s="23"/>
      <c r="O60" s="23"/>
    </row>
    <row r="61" spans="1:15" x14ac:dyDescent="0.25">
      <c r="A61" t="s">
        <v>171</v>
      </c>
      <c r="B61">
        <v>19</v>
      </c>
      <c r="C61" s="23">
        <v>3.8962370552650464E-4</v>
      </c>
      <c r="D61">
        <v>56</v>
      </c>
      <c r="I61" s="23"/>
      <c r="O61" s="23"/>
    </row>
    <row r="62" spans="1:15" x14ac:dyDescent="0.25">
      <c r="A62" t="s">
        <v>172</v>
      </c>
      <c r="B62">
        <v>715</v>
      </c>
      <c r="C62" s="23">
        <v>1.4662155234286886E-2</v>
      </c>
      <c r="D62">
        <v>746</v>
      </c>
      <c r="I62" s="23"/>
      <c r="O62" s="23"/>
    </row>
    <row r="63" spans="1:15" x14ac:dyDescent="0.25">
      <c r="A63" t="s">
        <v>121</v>
      </c>
      <c r="B63">
        <v>846</v>
      </c>
      <c r="C63" s="23">
        <v>1.7348508151338048E-2</v>
      </c>
      <c r="D63">
        <v>845</v>
      </c>
      <c r="I63" s="23"/>
      <c r="O63" s="23"/>
    </row>
    <row r="64" spans="1:15" x14ac:dyDescent="0.25">
      <c r="A64" t="s">
        <v>120</v>
      </c>
      <c r="B64">
        <v>1098</v>
      </c>
      <c r="C64" s="23">
        <v>2.2516148877268532E-2</v>
      </c>
      <c r="D64">
        <v>1100</v>
      </c>
      <c r="I64" s="23"/>
      <c r="O64" s="23"/>
    </row>
    <row r="65" spans="1:15" x14ac:dyDescent="0.25">
      <c r="A65" t="s">
        <v>65</v>
      </c>
      <c r="B65">
        <v>412</v>
      </c>
      <c r="C65" s="23">
        <v>8.4486824566799967E-3</v>
      </c>
      <c r="D65">
        <v>435</v>
      </c>
      <c r="I65" s="23"/>
      <c r="O65" s="23"/>
    </row>
    <row r="66" spans="1:15" x14ac:dyDescent="0.25">
      <c r="A66" t="s">
        <v>126</v>
      </c>
      <c r="B66">
        <v>934</v>
      </c>
      <c r="C66" s="23">
        <v>1.9153081103250282E-2</v>
      </c>
      <c r="D66">
        <v>973</v>
      </c>
      <c r="I66" s="23"/>
      <c r="O66" s="23"/>
    </row>
    <row r="67" spans="1:15" x14ac:dyDescent="0.25">
      <c r="A67" t="s">
        <v>173</v>
      </c>
      <c r="B67">
        <v>211</v>
      </c>
      <c r="C67" s="23">
        <v>4.3268737824259202E-3</v>
      </c>
      <c r="D67">
        <v>207</v>
      </c>
      <c r="I67" s="23"/>
      <c r="O67" s="23"/>
    </row>
    <row r="68" spans="1:15" x14ac:dyDescent="0.25">
      <c r="A68" t="s">
        <v>66</v>
      </c>
      <c r="B68">
        <v>645</v>
      </c>
      <c r="C68" s="23">
        <v>1.3226699477083975E-2</v>
      </c>
      <c r="D68">
        <v>642</v>
      </c>
      <c r="I68" s="23"/>
      <c r="O68" s="23"/>
    </row>
    <row r="69" spans="1:15" x14ac:dyDescent="0.25">
      <c r="A69" t="s">
        <v>122</v>
      </c>
      <c r="B69">
        <v>1135</v>
      </c>
      <c r="C69" s="23">
        <v>2.3274889777504356E-2</v>
      </c>
      <c r="D69">
        <v>1109</v>
      </c>
      <c r="I69" s="23"/>
      <c r="O69" s="23"/>
    </row>
    <row r="70" spans="1:15" x14ac:dyDescent="0.25">
      <c r="A70" t="s">
        <v>174</v>
      </c>
      <c r="B70">
        <v>91</v>
      </c>
      <c r="C70" s="23">
        <v>1.8660924843637856E-3</v>
      </c>
      <c r="D70">
        <v>114</v>
      </c>
      <c r="I70" s="23"/>
      <c r="O70" s="23"/>
    </row>
    <row r="71" spans="1:15" x14ac:dyDescent="0.25">
      <c r="A71" t="s">
        <v>60</v>
      </c>
      <c r="B71">
        <v>279</v>
      </c>
      <c r="C71" s="23">
        <v>5.721316517994463E-3</v>
      </c>
      <c r="D71">
        <v>308</v>
      </c>
      <c r="I71" s="23"/>
      <c r="O71" s="23"/>
    </row>
    <row r="72" spans="1:15" x14ac:dyDescent="0.25">
      <c r="A72" t="s">
        <v>175</v>
      </c>
      <c r="B72">
        <v>19</v>
      </c>
      <c r="C72" s="23">
        <v>3.8962370552650464E-4</v>
      </c>
      <c r="D72">
        <v>45</v>
      </c>
      <c r="I72" s="23"/>
      <c r="O72" s="23"/>
    </row>
    <row r="73" spans="1:15" x14ac:dyDescent="0.25">
      <c r="A73" t="s">
        <v>61</v>
      </c>
      <c r="B73">
        <v>254</v>
      </c>
      <c r="C73" s="23">
        <v>5.2086537475648518E-3</v>
      </c>
      <c r="D73">
        <v>247</v>
      </c>
      <c r="I73" s="23"/>
      <c r="O73" s="23"/>
    </row>
    <row r="74" spans="1:15" x14ac:dyDescent="0.25">
      <c r="A74" t="s">
        <v>113</v>
      </c>
      <c r="B74">
        <v>11</v>
      </c>
      <c r="C74" s="23">
        <v>2.2557161898902902E-4</v>
      </c>
      <c r="D74">
        <v>41</v>
      </c>
      <c r="I74" s="23"/>
      <c r="O74" s="23"/>
    </row>
    <row r="75" spans="1:15" x14ac:dyDescent="0.25">
      <c r="A75" t="s">
        <v>114</v>
      </c>
      <c r="B75">
        <v>771</v>
      </c>
      <c r="C75" s="23">
        <v>1.5810519840049216E-2</v>
      </c>
      <c r="D75">
        <v>769</v>
      </c>
      <c r="I75" s="23"/>
      <c r="O75" s="23"/>
    </row>
    <row r="76" spans="1:15" x14ac:dyDescent="0.25">
      <c r="A76" t="s">
        <v>117</v>
      </c>
      <c r="B76">
        <v>744</v>
      </c>
      <c r="C76" s="23">
        <v>1.5256844047985236E-2</v>
      </c>
      <c r="D76">
        <v>746</v>
      </c>
      <c r="I76" s="23"/>
      <c r="O76" s="23"/>
    </row>
    <row r="77" spans="1:15" x14ac:dyDescent="0.25">
      <c r="A77" t="s">
        <v>116</v>
      </c>
      <c r="B77">
        <v>0</v>
      </c>
      <c r="C77" s="23">
        <v>0</v>
      </c>
      <c r="D77">
        <v>30</v>
      </c>
      <c r="I77" s="23"/>
      <c r="O77" s="23"/>
    </row>
    <row r="78" spans="1:15" x14ac:dyDescent="0.25">
      <c r="A78" t="s">
        <v>53</v>
      </c>
      <c r="B78">
        <v>1410</v>
      </c>
      <c r="C78" s="23">
        <v>2.8914180252230082E-2</v>
      </c>
      <c r="D78">
        <v>1354</v>
      </c>
      <c r="I78" s="23"/>
      <c r="O78" s="23"/>
    </row>
    <row r="79" spans="1:15" x14ac:dyDescent="0.25">
      <c r="A79" t="s">
        <v>68</v>
      </c>
      <c r="B79">
        <v>2022</v>
      </c>
      <c r="C79" s="23">
        <v>4.146416487234697E-2</v>
      </c>
      <c r="D79">
        <v>1916</v>
      </c>
      <c r="I79" s="23"/>
      <c r="O79" s="23"/>
    </row>
    <row r="80" spans="1:15" x14ac:dyDescent="0.25">
      <c r="A80" t="s">
        <v>111</v>
      </c>
      <c r="B80">
        <v>43</v>
      </c>
      <c r="C80" s="23">
        <v>8.8177996513893163E-4</v>
      </c>
      <c r="D80">
        <v>66</v>
      </c>
      <c r="I80" s="23"/>
      <c r="O80" s="23"/>
    </row>
    <row r="81" spans="1:15" x14ac:dyDescent="0.25">
      <c r="A81" t="s">
        <v>118</v>
      </c>
      <c r="B81">
        <v>42</v>
      </c>
      <c r="C81" s="23">
        <v>8.6127345432174718E-4</v>
      </c>
      <c r="D81">
        <v>62</v>
      </c>
      <c r="I81" s="23"/>
      <c r="O81" s="23"/>
    </row>
    <row r="82" spans="1:15" x14ac:dyDescent="0.25">
      <c r="A82" t="s">
        <v>69</v>
      </c>
      <c r="B82">
        <v>526</v>
      </c>
      <c r="C82" s="23">
        <v>1.0786424689839024E-2</v>
      </c>
      <c r="D82">
        <v>522</v>
      </c>
      <c r="I82" s="23"/>
      <c r="O82" s="23"/>
    </row>
    <row r="83" spans="1:15" x14ac:dyDescent="0.25">
      <c r="A83" t="s">
        <v>176</v>
      </c>
      <c r="B83">
        <v>0</v>
      </c>
      <c r="C83" s="23">
        <v>0</v>
      </c>
      <c r="D83">
        <v>25</v>
      </c>
      <c r="I83" s="23"/>
      <c r="O83" s="23"/>
    </row>
    <row r="84" spans="1:15" x14ac:dyDescent="0.25">
      <c r="A84" t="s">
        <v>177</v>
      </c>
      <c r="B84">
        <v>48</v>
      </c>
      <c r="C84" s="23">
        <v>9.8431251922485386E-4</v>
      </c>
      <c r="D84">
        <v>90</v>
      </c>
      <c r="I84" s="23"/>
      <c r="O84" s="23"/>
    </row>
    <row r="85" spans="1:15" x14ac:dyDescent="0.25">
      <c r="A85" t="s">
        <v>119</v>
      </c>
      <c r="B85">
        <v>463</v>
      </c>
      <c r="C85" s="23">
        <v>9.4945145083564029E-3</v>
      </c>
      <c r="D85">
        <v>450</v>
      </c>
      <c r="I85" s="23"/>
      <c r="O85" s="23"/>
    </row>
    <row r="86" spans="1:15" x14ac:dyDescent="0.25">
      <c r="A86" t="s">
        <v>178</v>
      </c>
      <c r="B86">
        <v>39</v>
      </c>
      <c r="C86" s="23">
        <v>7.9975392187019373E-4</v>
      </c>
      <c r="D86">
        <v>75</v>
      </c>
      <c r="I86" s="23"/>
      <c r="O86" s="23"/>
    </row>
    <row r="87" spans="1:15" x14ac:dyDescent="0.25">
      <c r="A87" t="s">
        <v>59</v>
      </c>
      <c r="B87">
        <v>634</v>
      </c>
      <c r="C87" s="23">
        <v>1.3001127858094945E-2</v>
      </c>
      <c r="D87">
        <v>690</v>
      </c>
      <c r="I87" s="23"/>
      <c r="O87" s="23"/>
    </row>
    <row r="88" spans="1:15" x14ac:dyDescent="0.25">
      <c r="A88" t="s">
        <v>51</v>
      </c>
      <c r="B88">
        <v>2901</v>
      </c>
      <c r="C88" s="23">
        <v>5.9489387880652105E-2</v>
      </c>
      <c r="D88">
        <v>2896</v>
      </c>
      <c r="I88" s="23"/>
      <c r="O88" s="23"/>
    </row>
    <row r="89" spans="1:15" x14ac:dyDescent="0.25">
      <c r="A89" t="s">
        <v>128</v>
      </c>
      <c r="B89">
        <v>0</v>
      </c>
      <c r="C89" s="23">
        <v>0</v>
      </c>
      <c r="D89" t="s">
        <v>203</v>
      </c>
      <c r="I89" s="23"/>
      <c r="O89" s="23"/>
    </row>
    <row r="90" spans="1:15" x14ac:dyDescent="0.25">
      <c r="A90" t="s">
        <v>179</v>
      </c>
      <c r="B90">
        <v>0</v>
      </c>
      <c r="C90" s="23">
        <v>0</v>
      </c>
      <c r="D90">
        <v>0</v>
      </c>
      <c r="I90" s="23"/>
      <c r="O90" s="23"/>
    </row>
    <row r="91" spans="1:15" x14ac:dyDescent="0.25">
      <c r="A91" t="s">
        <v>180</v>
      </c>
      <c r="B91">
        <v>0</v>
      </c>
      <c r="C91" s="23">
        <v>0</v>
      </c>
      <c r="D91" t="s">
        <v>203</v>
      </c>
      <c r="I91" s="23"/>
      <c r="O91" s="23"/>
    </row>
    <row r="92" spans="1:15" x14ac:dyDescent="0.25">
      <c r="A92" t="s">
        <v>132</v>
      </c>
      <c r="B92">
        <v>48765</v>
      </c>
      <c r="C92" s="23">
        <f>B92/$B$92</f>
        <v>1</v>
      </c>
      <c r="D92">
        <v>50721</v>
      </c>
      <c r="I92" s="23"/>
      <c r="O92" s="23"/>
    </row>
  </sheetData>
  <sortState xmlns:xlrd2="http://schemas.microsoft.com/office/spreadsheetml/2017/richdata2" ref="M4:R45">
    <sortCondition ref="Q4:Q4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sheetPr>
    <tabColor theme="9" tint="0.79998168889431442"/>
  </sheetPr>
  <dimension ref="A1:G42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7" x14ac:dyDescent="0.25">
      <c r="A1" s="2" t="s">
        <v>28</v>
      </c>
      <c r="B1" s="213" t="s">
        <v>258</v>
      </c>
    </row>
    <row r="3" spans="1:7" ht="18.75" x14ac:dyDescent="0.3">
      <c r="A3" s="29" t="str">
        <f>GRETA1!A3</f>
        <v>LLOCS DE TREBALL. RÈGIM ESPECIAL TREBALLADORS AUTÒNOMS</v>
      </c>
    </row>
    <row r="5" spans="1:7" x14ac:dyDescent="0.25">
      <c r="A5" s="28" t="str">
        <f>Índex!A43</f>
        <v>TRETA3</v>
      </c>
      <c r="C5" s="28" t="str">
        <f>Índex!A7</f>
        <v>1r trimestre 2025</v>
      </c>
    </row>
    <row r="6" spans="1:7" ht="15.75" thickBot="1" x14ac:dyDescent="0.3">
      <c r="A6" s="30" t="str">
        <f>Índex!B21</f>
        <v>Dades municipals.</v>
      </c>
      <c r="B6" s="31"/>
      <c r="C6" s="31"/>
      <c r="D6" s="31"/>
      <c r="E6" s="31"/>
      <c r="F6" s="31"/>
      <c r="G6" s="31"/>
    </row>
    <row r="8" spans="1:7" ht="15" customHeight="1" x14ac:dyDescent="0.25">
      <c r="B8" s="296" t="s">
        <v>202</v>
      </c>
      <c r="C8" s="296" t="s">
        <v>75</v>
      </c>
      <c r="D8" s="274" t="s">
        <v>76</v>
      </c>
      <c r="E8" s="274"/>
      <c r="F8" s="274"/>
    </row>
    <row r="9" spans="1:7" ht="22.5" customHeight="1" x14ac:dyDescent="0.25">
      <c r="B9" s="296" t="s">
        <v>33</v>
      </c>
      <c r="C9" s="296"/>
      <c r="D9" s="212">
        <v>2023</v>
      </c>
      <c r="E9" s="212">
        <v>2019</v>
      </c>
      <c r="F9" s="212">
        <v>2008</v>
      </c>
    </row>
    <row r="10" spans="1:7" x14ac:dyDescent="0.25">
      <c r="A10" s="55" t="s">
        <v>77</v>
      </c>
      <c r="B10" s="56">
        <v>640</v>
      </c>
      <c r="C10" s="57">
        <v>1.30465803689736E-2</v>
      </c>
      <c r="D10" s="58">
        <v>-1.5384615384615385E-2</v>
      </c>
      <c r="E10" s="58">
        <v>-4.6656298600311046E-3</v>
      </c>
      <c r="F10" s="58">
        <v>-0.17205692108667528</v>
      </c>
    </row>
    <row r="11" spans="1:7" x14ac:dyDescent="0.25">
      <c r="A11" s="55" t="s">
        <v>78</v>
      </c>
      <c r="B11" s="56">
        <v>560</v>
      </c>
      <c r="C11" s="57">
        <v>1.1415757822851902E-2</v>
      </c>
      <c r="D11" s="58">
        <v>1.8181818181818181E-2</v>
      </c>
      <c r="E11" s="58">
        <v>-0.20567375886524822</v>
      </c>
      <c r="F11" s="58">
        <v>-5.0847457627118647E-2</v>
      </c>
    </row>
    <row r="12" spans="1:7" x14ac:dyDescent="0.25">
      <c r="A12" s="55" t="s">
        <v>79</v>
      </c>
      <c r="B12" s="56">
        <v>4910</v>
      </c>
      <c r="C12" s="57">
        <v>0.10009173376821935</v>
      </c>
      <c r="D12" s="58">
        <v>9.249743062692703E-3</v>
      </c>
      <c r="E12" s="58">
        <v>-7.3410077373089258E-2</v>
      </c>
      <c r="F12" s="58">
        <v>-5.992724487842236E-2</v>
      </c>
    </row>
    <row r="13" spans="1:7" x14ac:dyDescent="0.25">
      <c r="A13" s="55" t="s">
        <v>80</v>
      </c>
      <c r="B13" s="56">
        <v>140</v>
      </c>
      <c r="C13" s="57">
        <v>2.8539394557129754E-3</v>
      </c>
      <c r="D13" s="58">
        <v>0.12</v>
      </c>
      <c r="E13" s="58">
        <v>-0.14634146341463414</v>
      </c>
      <c r="F13" s="58">
        <v>-6.6666666666666666E-2</v>
      </c>
    </row>
    <row r="14" spans="1:7" x14ac:dyDescent="0.25">
      <c r="A14" s="55" t="s">
        <v>81</v>
      </c>
      <c r="B14" s="56">
        <v>625</v>
      </c>
      <c r="C14" s="57">
        <v>1.2740801141575782E-2</v>
      </c>
      <c r="D14" s="58">
        <v>-1.5748031496062992E-2</v>
      </c>
      <c r="E14" s="58">
        <v>-0.26210153482880755</v>
      </c>
      <c r="F14" s="58">
        <v>-0.20886075949367089</v>
      </c>
    </row>
    <row r="15" spans="1:7" x14ac:dyDescent="0.25">
      <c r="A15" s="55" t="s">
        <v>82</v>
      </c>
      <c r="B15" s="56">
        <v>295</v>
      </c>
      <c r="C15" s="57">
        <v>6.0136581388237692E-3</v>
      </c>
      <c r="D15" s="58">
        <v>0</v>
      </c>
      <c r="E15" s="58">
        <v>-0.32801822323462415</v>
      </c>
      <c r="F15" s="58">
        <v>-0.15472779369627507</v>
      </c>
    </row>
    <row r="16" spans="1:7" x14ac:dyDescent="0.25">
      <c r="A16" s="55" t="s">
        <v>83</v>
      </c>
      <c r="B16" s="56">
        <v>1015</v>
      </c>
      <c r="C16" s="57">
        <v>2.0691061053919071E-2</v>
      </c>
      <c r="D16" s="58">
        <v>1.4999999999999999E-2</v>
      </c>
      <c r="E16" s="58">
        <v>-0.25695461200585651</v>
      </c>
      <c r="F16" s="58">
        <v>-0.2391304347826087</v>
      </c>
    </row>
    <row r="17" spans="1:6" x14ac:dyDescent="0.25">
      <c r="A17" s="55" t="s">
        <v>84</v>
      </c>
      <c r="B17" s="56">
        <v>4890</v>
      </c>
      <c r="C17" s="57">
        <v>9.9684028131688918E-2</v>
      </c>
      <c r="D17" s="58">
        <v>1.0330578512396695E-2</v>
      </c>
      <c r="E17" s="58">
        <v>0.17266187050359713</v>
      </c>
      <c r="F17" s="58">
        <v>3.4045252696130263E-2</v>
      </c>
    </row>
    <row r="18" spans="1:6" x14ac:dyDescent="0.25">
      <c r="A18" s="55" t="s">
        <v>87</v>
      </c>
      <c r="B18" s="56">
        <v>1330</v>
      </c>
      <c r="C18" s="57">
        <v>2.7112424829273264E-2</v>
      </c>
      <c r="D18" s="58">
        <v>-1.4814814814814815E-2</v>
      </c>
      <c r="E18" s="58">
        <v>3.825136612021858E-2</v>
      </c>
      <c r="F18" s="58">
        <v>-0.12672357189757058</v>
      </c>
    </row>
    <row r="19" spans="1:6" x14ac:dyDescent="0.25">
      <c r="A19" s="55" t="s">
        <v>88</v>
      </c>
      <c r="B19" s="56">
        <v>2905</v>
      </c>
      <c r="C19" s="57">
        <v>5.9219243706044235E-2</v>
      </c>
      <c r="D19" s="58">
        <v>-8.5324232081911266E-3</v>
      </c>
      <c r="E19" s="58">
        <v>-6.501448342452526E-2</v>
      </c>
      <c r="F19" s="58">
        <v>-0.22159699892818863</v>
      </c>
    </row>
    <row r="20" spans="1:6" x14ac:dyDescent="0.25">
      <c r="A20" s="55" t="s">
        <v>89</v>
      </c>
      <c r="B20" s="56">
        <v>2940</v>
      </c>
      <c r="C20" s="57">
        <v>5.9932728569972477E-2</v>
      </c>
      <c r="D20" s="58">
        <v>1.7035775127768314E-3</v>
      </c>
      <c r="E20" s="58">
        <v>-8.4317032040472171E-3</v>
      </c>
      <c r="F20" s="58">
        <v>-0.1255205234979179</v>
      </c>
    </row>
    <row r="21" spans="1:6" x14ac:dyDescent="0.25">
      <c r="A21" s="55" t="s">
        <v>91</v>
      </c>
      <c r="B21" s="56">
        <v>1495</v>
      </c>
      <c r="C21" s="57">
        <v>3.047599633064927E-2</v>
      </c>
      <c r="D21" s="58">
        <v>2.7491408934707903E-2</v>
      </c>
      <c r="E21" s="58">
        <v>0.31834215167548502</v>
      </c>
      <c r="F21" s="58">
        <v>-1.3360053440213762E-3</v>
      </c>
    </row>
    <row r="22" spans="1:6" x14ac:dyDescent="0.25">
      <c r="A22" s="55" t="s">
        <v>92</v>
      </c>
      <c r="B22" s="56">
        <v>1840</v>
      </c>
      <c r="C22" s="57">
        <v>3.7508918560799104E-2</v>
      </c>
      <c r="D22" s="58">
        <v>-1.0752688172043012E-2</v>
      </c>
      <c r="E22" s="58">
        <v>4.1312959818902095E-2</v>
      </c>
      <c r="F22" s="58">
        <v>1.043382756727073E-2</v>
      </c>
    </row>
    <row r="23" spans="1:6" x14ac:dyDescent="0.25">
      <c r="A23" s="55" t="s">
        <v>93</v>
      </c>
      <c r="B23" s="56">
        <v>1320</v>
      </c>
      <c r="C23" s="57">
        <v>2.6908572011008051E-2</v>
      </c>
      <c r="D23" s="58">
        <v>-1.1235955056179775E-2</v>
      </c>
      <c r="E23" s="58">
        <v>-2.1497405485544848E-2</v>
      </c>
      <c r="F23" s="58">
        <v>-0.14673561732385262</v>
      </c>
    </row>
    <row r="24" spans="1:6" x14ac:dyDescent="0.25">
      <c r="A24" s="55" t="s">
        <v>94</v>
      </c>
      <c r="B24" s="56">
        <v>695</v>
      </c>
      <c r="C24" s="57">
        <v>1.4167770869432271E-2</v>
      </c>
      <c r="D24" s="58">
        <v>-2.1126760563380281E-2</v>
      </c>
      <c r="E24" s="58">
        <v>-0.18427230046948356</v>
      </c>
      <c r="F24" s="58">
        <v>-0.18138987043580684</v>
      </c>
    </row>
    <row r="25" spans="1:6" x14ac:dyDescent="0.25">
      <c r="A25" s="55" t="s">
        <v>190</v>
      </c>
      <c r="B25" s="56">
        <v>235</v>
      </c>
      <c r="C25" s="57">
        <v>4.7905412292324938E-3</v>
      </c>
      <c r="D25" s="58">
        <v>-2.0833333333333332E-2</v>
      </c>
      <c r="E25" s="58">
        <v>-0.21666666666666667</v>
      </c>
      <c r="F25" s="58">
        <v>-0.22442244224422442</v>
      </c>
    </row>
    <row r="26" spans="1:6" x14ac:dyDescent="0.25">
      <c r="A26" s="55" t="s">
        <v>191</v>
      </c>
      <c r="B26" s="56">
        <v>360</v>
      </c>
      <c r="C26" s="57">
        <v>7.3387014575476504E-3</v>
      </c>
      <c r="D26" s="58">
        <v>-6.4935064935064929E-2</v>
      </c>
      <c r="E26" s="58">
        <v>-2.1739130434782608E-2</v>
      </c>
      <c r="F26" s="58">
        <v>-2.9649595687331536E-2</v>
      </c>
    </row>
    <row r="27" spans="1:6" x14ac:dyDescent="0.25">
      <c r="A27" s="55" t="s">
        <v>192</v>
      </c>
      <c r="B27" s="56">
        <v>3095</v>
      </c>
      <c r="C27" s="57">
        <v>6.3092447253083273E-2</v>
      </c>
      <c r="D27" s="58">
        <v>6.5040650406504065E-3</v>
      </c>
      <c r="E27" s="58">
        <v>7.2047107724281259E-2</v>
      </c>
      <c r="F27" s="58">
        <v>-8.2962962962962961E-2</v>
      </c>
    </row>
    <row r="28" spans="1:6" x14ac:dyDescent="0.25">
      <c r="A28" s="55" t="s">
        <v>95</v>
      </c>
      <c r="B28" s="56">
        <v>1475</v>
      </c>
      <c r="C28" s="57">
        <v>3.0068290694118847E-2</v>
      </c>
      <c r="D28" s="58">
        <v>6.8259385665529011E-3</v>
      </c>
      <c r="E28" s="58">
        <v>0.14607614607614608</v>
      </c>
      <c r="F28" s="58">
        <v>-2.7045300878972278E-3</v>
      </c>
    </row>
    <row r="29" spans="1:6" x14ac:dyDescent="0.25">
      <c r="A29" s="55" t="s">
        <v>96</v>
      </c>
      <c r="B29" s="56">
        <v>4285</v>
      </c>
      <c r="C29" s="57">
        <v>8.7350932626643563E-2</v>
      </c>
      <c r="D29" s="58">
        <v>-1.6073478760045924E-2</v>
      </c>
      <c r="E29" s="58">
        <v>4.6893317702227429E-3</v>
      </c>
      <c r="F29" s="58">
        <v>-0.18412033511043413</v>
      </c>
    </row>
    <row r="30" spans="1:6" x14ac:dyDescent="0.25">
      <c r="A30" s="55" t="s">
        <v>97</v>
      </c>
      <c r="B30" s="56">
        <v>260</v>
      </c>
      <c r="C30" s="57">
        <v>5.3001732748955257E-3</v>
      </c>
      <c r="D30" s="58">
        <v>1.9607843137254902E-2</v>
      </c>
      <c r="E30" s="58">
        <v>-0.2655367231638418</v>
      </c>
      <c r="F30" s="58">
        <v>-0.2857142857142857</v>
      </c>
    </row>
    <row r="31" spans="1:6" x14ac:dyDescent="0.25">
      <c r="A31" s="55" t="s">
        <v>98</v>
      </c>
      <c r="B31" s="56">
        <v>500</v>
      </c>
      <c r="C31" s="57">
        <v>1.0192640913260626E-2</v>
      </c>
      <c r="D31" s="58">
        <v>3.0927835051546393E-2</v>
      </c>
      <c r="E31" s="58">
        <v>-0.10554561717352415</v>
      </c>
      <c r="F31" s="58">
        <v>-2.7237354085603113E-2</v>
      </c>
    </row>
    <row r="32" spans="1:6" x14ac:dyDescent="0.25">
      <c r="A32" s="55" t="s">
        <v>99</v>
      </c>
      <c r="B32" s="56">
        <v>2585</v>
      </c>
      <c r="C32" s="57">
        <v>5.2695953521557433E-2</v>
      </c>
      <c r="D32" s="58">
        <v>5.8365758754863814E-3</v>
      </c>
      <c r="E32" s="58">
        <v>-7.0143884892086325E-2</v>
      </c>
      <c r="F32" s="58">
        <v>-0.12933647692825867</v>
      </c>
    </row>
    <row r="33" spans="1:6" x14ac:dyDescent="0.25">
      <c r="A33" s="55" t="s">
        <v>100</v>
      </c>
      <c r="B33" s="56">
        <v>1970</v>
      </c>
      <c r="C33" s="57">
        <v>4.0159005198246868E-2</v>
      </c>
      <c r="D33" s="58">
        <v>-2.5316455696202532E-3</v>
      </c>
      <c r="E33" s="58">
        <v>-8.2867783985102417E-2</v>
      </c>
      <c r="F33" s="58">
        <v>-0.11777877295118674</v>
      </c>
    </row>
    <row r="34" spans="1:6" x14ac:dyDescent="0.25">
      <c r="A34" s="55" t="s">
        <v>101</v>
      </c>
      <c r="B34" s="56">
        <v>1600</v>
      </c>
      <c r="C34" s="57">
        <v>3.2616450922434002E-2</v>
      </c>
      <c r="D34" s="58">
        <v>-6.2111801242236021E-3</v>
      </c>
      <c r="E34" s="58">
        <v>-6.2683069712946696E-2</v>
      </c>
      <c r="F34" s="58">
        <v>-8.4144247281053228E-2</v>
      </c>
    </row>
    <row r="35" spans="1:6" x14ac:dyDescent="0.25">
      <c r="A35" s="55" t="s">
        <v>102</v>
      </c>
      <c r="B35" s="56">
        <v>1550</v>
      </c>
      <c r="C35" s="57">
        <v>3.1597186831107939E-2</v>
      </c>
      <c r="D35" s="58">
        <v>9.7719869706840382E-3</v>
      </c>
      <c r="E35" s="58">
        <v>-6.4574532287266145E-2</v>
      </c>
      <c r="F35" s="58">
        <v>-0.21079429735234215</v>
      </c>
    </row>
    <row r="36" spans="1:6" x14ac:dyDescent="0.25">
      <c r="A36" s="55" t="s">
        <v>103</v>
      </c>
      <c r="B36" s="56">
        <v>465</v>
      </c>
      <c r="C36" s="57">
        <v>9.4791560493323827E-3</v>
      </c>
      <c r="D36" s="58">
        <v>-2.1052631578947368E-2</v>
      </c>
      <c r="E36" s="58">
        <v>-0.25241157556270094</v>
      </c>
      <c r="F36" s="58">
        <v>-0.20376712328767124</v>
      </c>
    </row>
    <row r="37" spans="1:6" x14ac:dyDescent="0.25">
      <c r="A37" s="55" t="s">
        <v>104</v>
      </c>
      <c r="B37" s="56">
        <v>390</v>
      </c>
      <c r="C37" s="57">
        <v>7.9502599123432889E-3</v>
      </c>
      <c r="D37" s="58">
        <v>1.2987012987012988E-2</v>
      </c>
      <c r="E37" s="58">
        <v>-0.27102803738317754</v>
      </c>
      <c r="F37" s="58">
        <v>-0.2152917505030181</v>
      </c>
    </row>
    <row r="38" spans="1:6" x14ac:dyDescent="0.25">
      <c r="A38" s="55" t="s">
        <v>105</v>
      </c>
      <c r="B38" s="56">
        <v>990</v>
      </c>
      <c r="C38" s="57">
        <v>2.0181429008256039E-2</v>
      </c>
      <c r="D38" s="58">
        <v>2.5906735751295335E-2</v>
      </c>
      <c r="E38" s="58">
        <v>-0.13157894736842105</v>
      </c>
      <c r="F38" s="58">
        <v>-0.1951219512195122</v>
      </c>
    </row>
    <row r="39" spans="1:6" x14ac:dyDescent="0.25">
      <c r="A39" s="55" t="s">
        <v>106</v>
      </c>
      <c r="B39" s="56">
        <v>3695</v>
      </c>
      <c r="C39" s="57">
        <v>7.5323616348996023E-2</v>
      </c>
      <c r="D39" s="58">
        <v>9.562841530054645E-3</v>
      </c>
      <c r="E39" s="58">
        <v>-2.3520084566596194E-2</v>
      </c>
      <c r="F39" s="58">
        <v>-0.16854185418541853</v>
      </c>
    </row>
    <row r="40" spans="1:6" x14ac:dyDescent="0.25">
      <c r="A40" s="59" t="s">
        <v>29</v>
      </c>
      <c r="B40" s="60">
        <v>49055</v>
      </c>
      <c r="C40" s="61">
        <v>1</v>
      </c>
      <c r="D40" s="58">
        <v>1.6334864726901481E-3</v>
      </c>
      <c r="E40" s="58">
        <v>-2.8248251817515502E-2</v>
      </c>
      <c r="F40" s="58">
        <v>-0.11763647810054861</v>
      </c>
    </row>
    <row r="41" spans="1:6" ht="22.5" customHeight="1" x14ac:dyDescent="0.25"/>
    <row r="42" spans="1:6" x14ac:dyDescent="0.25">
      <c r="A42" s="43" t="s">
        <v>208</v>
      </c>
    </row>
  </sheetData>
  <sortState xmlns:xlrd2="http://schemas.microsoft.com/office/spreadsheetml/2017/richdata2" ref="A10:F39">
    <sortCondition ref="A10:A39"/>
  </sortState>
  <mergeCells count="2">
    <mergeCell ref="B8:B9"/>
    <mergeCell ref="C8:C9"/>
  </mergeCells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2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{C82B19C7-DAD6-42D9-A94E-3A82D97F897A}</x14:id>
        </ext>
      </extLst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2B19C7-DAD6-42D9-A94E-3A82D97F897A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C37C-915B-4ED4-A4EA-6D2158061AEC}">
  <sheetPr>
    <tabColor theme="9"/>
  </sheetPr>
  <dimension ref="A1:L28"/>
  <sheetViews>
    <sheetView workbookViewId="0">
      <selection activeCell="B1" sqref="B1"/>
    </sheetView>
  </sheetViews>
  <sheetFormatPr baseColWidth="10" defaultRowHeight="15" x14ac:dyDescent="0.25"/>
  <cols>
    <col min="1" max="1" width="31.28515625" style="1" customWidth="1"/>
    <col min="2" max="3" width="11.42578125" style="1"/>
    <col min="4" max="5" width="13.140625" style="1" customWidth="1"/>
    <col min="6" max="16384" width="11.42578125" style="1"/>
  </cols>
  <sheetData>
    <row r="1" spans="1:12" x14ac:dyDescent="0.25">
      <c r="A1" s="2" t="s">
        <v>28</v>
      </c>
      <c r="B1" s="213" t="s">
        <v>258</v>
      </c>
    </row>
    <row r="3" spans="1:12" ht="18.75" x14ac:dyDescent="0.3">
      <c r="A3" s="29" t="str">
        <f>Índex!A45</f>
        <v>ANÀLISI SEGONS 7 SECTORS PRODUCTIUS</v>
      </c>
    </row>
    <row r="5" spans="1:12" s="28" customFormat="1" x14ac:dyDescent="0.25">
      <c r="A5" s="28" t="str">
        <f>Índex!A47</f>
        <v>T7S1</v>
      </c>
      <c r="B5" s="28" t="str">
        <f>Índex!A7</f>
        <v>1r trimestre 2025</v>
      </c>
    </row>
    <row r="6" spans="1:12" s="28" customFormat="1" ht="15.75" thickBot="1" x14ac:dyDescent="0.3">
      <c r="A6" s="30" t="str">
        <f>Índex!B47</f>
        <v>Llocs de treball segons àmbit territorial</v>
      </c>
      <c r="B6" s="31"/>
      <c r="C6" s="31"/>
      <c r="D6" s="31"/>
      <c r="E6" s="31"/>
      <c r="F6" s="31"/>
      <c r="G6" s="31"/>
      <c r="H6" s="31"/>
      <c r="I6" s="31"/>
      <c r="L6" s="150"/>
    </row>
    <row r="7" spans="1:12" x14ac:dyDescent="0.25">
      <c r="A7" s="151" t="s">
        <v>228</v>
      </c>
      <c r="B7" s="90"/>
      <c r="C7" s="90"/>
      <c r="D7" s="90"/>
      <c r="E7" s="90"/>
      <c r="F7" s="90"/>
      <c r="G7" s="90"/>
      <c r="L7" s="2"/>
    </row>
    <row r="8" spans="1:12" x14ac:dyDescent="0.25">
      <c r="A8" s="90"/>
      <c r="B8" s="308" t="s">
        <v>29</v>
      </c>
      <c r="C8" s="309"/>
      <c r="D8" s="310" t="s">
        <v>281</v>
      </c>
      <c r="E8" s="311"/>
      <c r="F8" s="310" t="s">
        <v>32</v>
      </c>
      <c r="G8" s="294"/>
    </row>
    <row r="9" spans="1:12" x14ac:dyDescent="0.25">
      <c r="A9" s="89"/>
      <c r="B9" s="87" t="s">
        <v>55</v>
      </c>
      <c r="C9" s="88" t="s">
        <v>56</v>
      </c>
      <c r="D9" s="87" t="s">
        <v>55</v>
      </c>
      <c r="E9" s="88" t="s">
        <v>56</v>
      </c>
      <c r="F9" s="87" t="s">
        <v>55</v>
      </c>
      <c r="G9" s="87" t="s">
        <v>56</v>
      </c>
    </row>
    <row r="10" spans="1:12" x14ac:dyDescent="0.25">
      <c r="A10" s="86" t="s">
        <v>226</v>
      </c>
      <c r="B10" s="85">
        <v>460</v>
      </c>
      <c r="C10" s="238">
        <v>1.2691930966932002E-3</v>
      </c>
      <c r="D10" s="237">
        <v>2935</v>
      </c>
      <c r="E10" s="238">
        <v>1.1557484209365697E-3</v>
      </c>
      <c r="F10" s="237">
        <v>31120</v>
      </c>
      <c r="G10" s="238">
        <v>8.3970124767948889E-3</v>
      </c>
      <c r="H10" s="187"/>
      <c r="I10" s="187"/>
    </row>
    <row r="11" spans="1:12" x14ac:dyDescent="0.25">
      <c r="A11" s="84" t="s">
        <v>225</v>
      </c>
      <c r="B11" s="83">
        <v>26550</v>
      </c>
      <c r="C11" s="240">
        <v>7.3254514602618406E-2</v>
      </c>
      <c r="D11" s="239">
        <v>138955</v>
      </c>
      <c r="E11" s="240">
        <v>5.471789500212642E-2</v>
      </c>
      <c r="F11" s="239">
        <v>232520</v>
      </c>
      <c r="G11" s="240">
        <v>6.27401459223762E-2</v>
      </c>
      <c r="H11" s="187"/>
      <c r="I11" s="187"/>
    </row>
    <row r="12" spans="1:12" x14ac:dyDescent="0.25">
      <c r="A12" s="84" t="s">
        <v>224</v>
      </c>
      <c r="B12" s="83">
        <v>70565</v>
      </c>
      <c r="C12" s="240">
        <v>0.1946969801481645</v>
      </c>
      <c r="D12" s="239">
        <v>419830</v>
      </c>
      <c r="E12" s="240">
        <v>0.16532124686943783</v>
      </c>
      <c r="F12" s="239">
        <v>617485</v>
      </c>
      <c r="G12" s="240">
        <v>0.16661405042524716</v>
      </c>
      <c r="H12" s="187"/>
      <c r="I12" s="187"/>
    </row>
    <row r="13" spans="1:12" x14ac:dyDescent="0.25">
      <c r="A13" s="84" t="s">
        <v>223</v>
      </c>
      <c r="B13" s="83">
        <v>52345</v>
      </c>
      <c r="C13" s="240">
        <v>0.14442589705740339</v>
      </c>
      <c r="D13" s="239">
        <v>269235</v>
      </c>
      <c r="E13" s="240">
        <v>0.10601973632397184</v>
      </c>
      <c r="F13" s="239">
        <v>469055</v>
      </c>
      <c r="G13" s="240">
        <v>0.12656364676423607</v>
      </c>
      <c r="H13" s="187"/>
      <c r="I13" s="187"/>
    </row>
    <row r="14" spans="1:12" x14ac:dyDescent="0.25">
      <c r="A14" s="84" t="s">
        <v>222</v>
      </c>
      <c r="B14" s="83">
        <v>58590</v>
      </c>
      <c r="C14" s="240">
        <v>0.16165657290272739</v>
      </c>
      <c r="D14" s="239">
        <v>546970</v>
      </c>
      <c r="E14" s="240">
        <v>0.21538661458251296</v>
      </c>
      <c r="F14" s="239">
        <v>801280</v>
      </c>
      <c r="G14" s="240">
        <v>0.2162068816647239</v>
      </c>
      <c r="H14" s="187"/>
      <c r="I14" s="187"/>
    </row>
    <row r="15" spans="1:12" x14ac:dyDescent="0.25">
      <c r="A15" s="84" t="s">
        <v>221</v>
      </c>
      <c r="B15" s="83">
        <v>43750</v>
      </c>
      <c r="C15" s="240">
        <v>0.12071129995723372</v>
      </c>
      <c r="D15" s="239">
        <v>335865</v>
      </c>
      <c r="E15" s="240">
        <v>0.13225739127695435</v>
      </c>
      <c r="F15" s="239">
        <v>498245</v>
      </c>
      <c r="G15" s="240">
        <v>0.13443989336441739</v>
      </c>
      <c r="H15" s="187"/>
      <c r="I15" s="187"/>
    </row>
    <row r="16" spans="1:12" ht="15.75" thickBot="1" x14ac:dyDescent="0.3">
      <c r="A16" s="82" t="s">
        <v>220</v>
      </c>
      <c r="B16" s="81">
        <v>110175</v>
      </c>
      <c r="C16" s="242">
        <v>0.30398554223515939</v>
      </c>
      <c r="D16" s="241">
        <v>825690</v>
      </c>
      <c r="E16" s="242">
        <v>0.32514136752406003</v>
      </c>
      <c r="F16" s="241">
        <v>1056375</v>
      </c>
      <c r="G16" s="242">
        <v>0.28503836938220439</v>
      </c>
      <c r="H16" s="187"/>
      <c r="I16" s="187"/>
    </row>
    <row r="17" spans="1:7" ht="15.75" thickBot="1" x14ac:dyDescent="0.3">
      <c r="A17" s="80" t="s">
        <v>132</v>
      </c>
      <c r="B17" s="78">
        <v>362435</v>
      </c>
      <c r="C17" s="79">
        <v>1</v>
      </c>
      <c r="D17" s="243">
        <v>2539480</v>
      </c>
      <c r="E17" s="244">
        <v>1</v>
      </c>
      <c r="F17" s="243">
        <v>3706080</v>
      </c>
      <c r="G17" s="244">
        <v>1</v>
      </c>
    </row>
    <row r="18" spans="1:7" x14ac:dyDescent="0.25">
      <c r="A18" s="152" t="s">
        <v>282</v>
      </c>
      <c r="B18" s="152"/>
      <c r="C18" s="152"/>
      <c r="D18" s="152"/>
      <c r="E18" s="152"/>
      <c r="F18" s="152"/>
      <c r="G18" s="152"/>
    </row>
    <row r="19" spans="1:7" x14ac:dyDescent="0.25">
      <c r="A19" s="149"/>
      <c r="B19" s="77"/>
      <c r="C19" s="77"/>
      <c r="D19" s="77"/>
      <c r="E19" s="77"/>
      <c r="F19" s="77"/>
      <c r="G19" s="77"/>
    </row>
    <row r="24" spans="1:7" x14ac:dyDescent="0.25">
      <c r="C24" s="72"/>
    </row>
    <row r="25" spans="1:7" x14ac:dyDescent="0.25">
      <c r="C25" s="72"/>
    </row>
    <row r="26" spans="1:7" x14ac:dyDescent="0.25">
      <c r="C26" s="72"/>
    </row>
    <row r="28" spans="1:7" x14ac:dyDescent="0.25">
      <c r="B28" s="72"/>
    </row>
  </sheetData>
  <mergeCells count="3">
    <mergeCell ref="B8:C8"/>
    <mergeCell ref="D8:E8"/>
    <mergeCell ref="F8:G8"/>
  </mergeCells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E10:E16">
    <cfRule type="colorScale" priority="5">
      <colorScale>
        <cfvo type="min"/>
        <cfvo type="max"/>
        <color rgb="FFFFEF9C"/>
        <color rgb="FF63BE7B"/>
      </colorScale>
    </cfRule>
  </conditionalFormatting>
  <conditionalFormatting sqref="G10:G16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E262D918-308E-496B-9808-D33BC31A16AB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7B4A-4558-4A5D-8D56-7F2CCB1CCEE8}">
  <sheetPr>
    <tabColor theme="9" tint="0.79998168889431442"/>
  </sheetPr>
  <dimension ref="A1:L42"/>
  <sheetViews>
    <sheetView workbookViewId="0">
      <selection activeCell="C1" sqref="C1"/>
    </sheetView>
  </sheetViews>
  <sheetFormatPr baseColWidth="10" defaultRowHeight="15" x14ac:dyDescent="0.25"/>
  <cols>
    <col min="1" max="1" width="31.28515625" style="1" customWidth="1"/>
    <col min="2" max="16384" width="11.42578125" style="1"/>
  </cols>
  <sheetData>
    <row r="1" spans="1:9" x14ac:dyDescent="0.25">
      <c r="A1" s="2" t="s">
        <v>28</v>
      </c>
      <c r="B1" s="213" t="s">
        <v>258</v>
      </c>
    </row>
    <row r="3" spans="1:9" ht="18.75" x14ac:dyDescent="0.3">
      <c r="A3" s="29" t="str">
        <f>Índex!A45</f>
        <v>ANÀLISI SEGONS 7 SECTORS PRODUCTIUS</v>
      </c>
    </row>
    <row r="4" spans="1:9" ht="18.75" x14ac:dyDescent="0.3">
      <c r="A4" s="29"/>
    </row>
    <row r="5" spans="1:9" x14ac:dyDescent="0.25">
      <c r="A5" s="28" t="str">
        <f>Índex!A48</f>
        <v>G7S1</v>
      </c>
      <c r="C5" s="28" t="str">
        <f>Índex!A7</f>
        <v>1r trimestre 2025</v>
      </c>
    </row>
    <row r="6" spans="1:9" ht="15.75" thickBot="1" x14ac:dyDescent="0.3">
      <c r="A6" s="30" t="str">
        <f>Índex!B48</f>
        <v>Variació intertrimestral llocs de treball. Baix Llobregat.</v>
      </c>
      <c r="B6" s="31"/>
      <c r="C6" s="31"/>
      <c r="D6" s="31"/>
      <c r="E6" s="31"/>
      <c r="F6" s="31"/>
      <c r="G6" s="31"/>
      <c r="H6" s="31"/>
      <c r="I6" s="31"/>
    </row>
    <row r="25" spans="1:12" x14ac:dyDescent="0.25">
      <c r="A25" s="152" t="s">
        <v>282</v>
      </c>
    </row>
    <row r="26" spans="1:12" x14ac:dyDescent="0.25">
      <c r="D26" s="210"/>
      <c r="E26" s="210"/>
      <c r="F26" s="210"/>
    </row>
    <row r="27" spans="1:12" ht="45" x14ac:dyDescent="0.25">
      <c r="B27" s="256" t="s">
        <v>393</v>
      </c>
      <c r="C27" s="256" t="s">
        <v>283</v>
      </c>
      <c r="D27" s="36"/>
      <c r="E27" s="279" t="s">
        <v>392</v>
      </c>
      <c r="F27" s="36"/>
      <c r="G27" s="36"/>
      <c r="H27" s="36"/>
      <c r="I27" s="36"/>
      <c r="J27" s="36"/>
      <c r="K27" s="36"/>
      <c r="L27" s="36"/>
    </row>
    <row r="28" spans="1:12" x14ac:dyDescent="0.25">
      <c r="A28" s="147" t="s">
        <v>234</v>
      </c>
      <c r="B28" s="143">
        <v>460</v>
      </c>
      <c r="C28" s="140">
        <f>+B28/E28-1</f>
        <v>0</v>
      </c>
      <c r="D28" s="36"/>
      <c r="E28" s="280">
        <v>460</v>
      </c>
      <c r="F28" s="36"/>
      <c r="G28" s="36"/>
      <c r="H28" s="36"/>
      <c r="I28" s="36"/>
      <c r="J28" s="36"/>
      <c r="K28" s="36"/>
      <c r="L28" s="36"/>
    </row>
    <row r="29" spans="1:12" x14ac:dyDescent="0.25">
      <c r="A29" s="153" t="s">
        <v>235</v>
      </c>
      <c r="B29" s="143">
        <v>26550</v>
      </c>
      <c r="C29" s="140">
        <f>+B29/E29-1</f>
        <v>5.8723243038454331E-3</v>
      </c>
      <c r="D29" s="36"/>
      <c r="E29" s="280">
        <v>26395</v>
      </c>
      <c r="F29" s="36"/>
      <c r="G29" s="36"/>
      <c r="H29" s="36"/>
      <c r="I29" s="36"/>
      <c r="J29" s="36"/>
      <c r="K29" s="36"/>
      <c r="L29" s="36"/>
    </row>
    <row r="30" spans="1:12" x14ac:dyDescent="0.25">
      <c r="A30" s="147" t="s">
        <v>236</v>
      </c>
      <c r="B30" s="143">
        <v>70565</v>
      </c>
      <c r="C30" s="140">
        <f>+B30/E30-1</f>
        <v>-1.2938872569590143E-2</v>
      </c>
      <c r="D30" s="36"/>
      <c r="E30" s="280">
        <v>71490</v>
      </c>
      <c r="F30" s="36"/>
      <c r="G30" s="36"/>
      <c r="H30" s="36"/>
      <c r="I30" s="36"/>
      <c r="J30" s="36"/>
      <c r="K30" s="36"/>
      <c r="L30" s="36"/>
    </row>
    <row r="31" spans="1:12" x14ac:dyDescent="0.25">
      <c r="A31" s="153" t="s">
        <v>237</v>
      </c>
      <c r="B31" s="143">
        <v>52345</v>
      </c>
      <c r="C31" s="140">
        <f t="shared" ref="C31:C35" si="0">+B31/E31-1</f>
        <v>6.9250745407329894E-3</v>
      </c>
      <c r="D31" s="36"/>
      <c r="E31" s="280">
        <v>51985</v>
      </c>
      <c r="F31" s="36"/>
      <c r="G31" s="36"/>
      <c r="H31" s="36"/>
      <c r="I31" s="36"/>
      <c r="J31" s="36"/>
      <c r="K31" s="36"/>
      <c r="L31" s="36"/>
    </row>
    <row r="32" spans="1:12" x14ac:dyDescent="0.25">
      <c r="A32" s="147" t="s">
        <v>238</v>
      </c>
      <c r="B32" s="143">
        <v>58590</v>
      </c>
      <c r="C32" s="140">
        <f t="shared" si="0"/>
        <v>3.2422907488986796E-2</v>
      </c>
      <c r="D32" s="36"/>
      <c r="E32" s="280">
        <v>56750</v>
      </c>
      <c r="F32" s="36"/>
      <c r="G32" s="36"/>
      <c r="H32" s="36"/>
      <c r="I32" s="36"/>
      <c r="J32" s="36"/>
      <c r="K32" s="36"/>
      <c r="L32" s="36"/>
    </row>
    <row r="33" spans="1:12" x14ac:dyDescent="0.25">
      <c r="A33" s="153" t="s">
        <v>239</v>
      </c>
      <c r="B33" s="143">
        <v>43750</v>
      </c>
      <c r="C33" s="140">
        <f t="shared" si="0"/>
        <v>7.9483930422761251E-3</v>
      </c>
      <c r="D33" s="36"/>
      <c r="E33" s="280">
        <v>43405</v>
      </c>
      <c r="F33" s="36"/>
      <c r="G33" s="36"/>
      <c r="H33" s="36"/>
      <c r="I33" s="36"/>
      <c r="J33" s="36"/>
      <c r="K33" s="36"/>
      <c r="L33" s="36"/>
    </row>
    <row r="34" spans="1:12" x14ac:dyDescent="0.25">
      <c r="A34" s="147" t="s">
        <v>240</v>
      </c>
      <c r="B34" s="143">
        <v>110175</v>
      </c>
      <c r="C34" s="140">
        <f t="shared" si="0"/>
        <v>2.2286909851723102E-3</v>
      </c>
      <c r="D34" s="36"/>
      <c r="E34" s="280">
        <v>109930</v>
      </c>
      <c r="F34" s="36"/>
      <c r="G34" s="36"/>
      <c r="H34" s="36"/>
      <c r="I34" s="36"/>
      <c r="J34" s="36"/>
      <c r="K34" s="36"/>
      <c r="L34" s="36"/>
    </row>
    <row r="35" spans="1:12" x14ac:dyDescent="0.25">
      <c r="A35" s="147" t="s">
        <v>284</v>
      </c>
      <c r="B35" s="143">
        <v>362435</v>
      </c>
      <c r="C35" s="140">
        <f t="shared" si="0"/>
        <v>5.6046501949142957E-3</v>
      </c>
      <c r="D35" s="36"/>
      <c r="E35" s="280">
        <v>360415</v>
      </c>
      <c r="F35" s="36"/>
      <c r="G35" s="36"/>
      <c r="H35" s="36"/>
      <c r="I35" s="36"/>
      <c r="J35" s="36"/>
      <c r="K35" s="36"/>
      <c r="L35" s="36"/>
    </row>
    <row r="36" spans="1:12" x14ac:dyDescent="0.25">
      <c r="B36" s="62"/>
      <c r="C36" s="62"/>
      <c r="D36" s="36"/>
      <c r="E36" s="36"/>
      <c r="F36" s="36"/>
      <c r="G36" s="36"/>
      <c r="H36" s="36"/>
      <c r="I36" s="36"/>
      <c r="J36" s="36"/>
      <c r="K36" s="36"/>
      <c r="L36" s="36"/>
    </row>
    <row r="37" spans="1:12" x14ac:dyDescent="0.25">
      <c r="B37" s="62"/>
      <c r="C37" s="62"/>
      <c r="D37" s="36"/>
      <c r="E37" s="36"/>
      <c r="F37" s="36"/>
      <c r="G37" s="36"/>
      <c r="H37" s="36"/>
      <c r="I37" s="36"/>
      <c r="J37" s="36"/>
      <c r="K37" s="36"/>
      <c r="L37" s="36"/>
    </row>
    <row r="38" spans="1:12" x14ac:dyDescent="0.25">
      <c r="D38" s="36"/>
      <c r="E38" s="36"/>
      <c r="F38" s="36"/>
      <c r="G38" s="36"/>
      <c r="H38" s="36"/>
      <c r="I38" s="36"/>
      <c r="J38" s="36"/>
      <c r="K38" s="36"/>
      <c r="L38" s="36"/>
    </row>
    <row r="39" spans="1:12" x14ac:dyDescent="0.25">
      <c r="D39" s="36"/>
      <c r="E39" s="36"/>
      <c r="F39" s="36"/>
      <c r="G39" s="36"/>
      <c r="H39" s="36"/>
      <c r="I39" s="36"/>
      <c r="J39" s="36"/>
      <c r="K39" s="36"/>
      <c r="L39" s="36"/>
    </row>
    <row r="40" spans="1:12" x14ac:dyDescent="0.25">
      <c r="D40" s="36"/>
      <c r="E40" s="36"/>
      <c r="F40" s="36"/>
      <c r="G40" s="36"/>
      <c r="H40" s="36"/>
      <c r="I40" s="36"/>
      <c r="J40" s="36"/>
      <c r="K40" s="36"/>
      <c r="L40" s="36"/>
    </row>
    <row r="41" spans="1:12" x14ac:dyDescent="0.25">
      <c r="D41" s="210"/>
      <c r="E41" s="210"/>
      <c r="F41" s="210"/>
    </row>
    <row r="42" spans="1:12" x14ac:dyDescent="0.25">
      <c r="D42" s="210"/>
      <c r="E42" s="210"/>
      <c r="F42" s="210"/>
    </row>
  </sheetData>
  <hyperlinks>
    <hyperlink ref="A1" location="Índex!A1" display="TORNAR A L'ÍNDEX" xr:uid="{84DDB665-7458-4DF6-B5EB-6AB247CFBF13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12BA-D7F9-4D88-B2D7-181DC2AE5F75}">
  <dimension ref="A1:T82"/>
  <sheetViews>
    <sheetView topLeftCell="A4" zoomScale="70" zoomScaleNormal="70" workbookViewId="0">
      <selection activeCell="N29" sqref="N29"/>
    </sheetView>
  </sheetViews>
  <sheetFormatPr baseColWidth="10" defaultRowHeight="15" x14ac:dyDescent="0.25"/>
  <cols>
    <col min="1" max="1" width="26.28515625" style="1" customWidth="1"/>
    <col min="2" max="2" width="14.7109375" style="1" customWidth="1"/>
    <col min="3" max="3" width="15.7109375" style="1" customWidth="1"/>
    <col min="4" max="4" width="10.5703125" style="1" customWidth="1"/>
    <col min="5" max="5" width="11.42578125" style="1" customWidth="1"/>
    <col min="6" max="6" width="13.42578125" style="1" customWidth="1"/>
    <col min="7" max="7" width="13.7109375" style="1" customWidth="1"/>
    <col min="8" max="9" width="16.7109375" style="1" customWidth="1"/>
    <col min="10" max="10" width="6.5703125" style="1" customWidth="1"/>
    <col min="11" max="11" width="3.7109375" style="1" customWidth="1"/>
    <col min="12" max="12" width="20.85546875" style="1" customWidth="1"/>
    <col min="13" max="13" width="12.85546875" style="1" customWidth="1"/>
    <col min="14" max="14" width="15.42578125" style="1" customWidth="1"/>
    <col min="15" max="16" width="11.42578125" style="1"/>
    <col min="17" max="17" width="12.85546875" style="1" customWidth="1"/>
    <col min="18" max="18" width="14.5703125" style="1" customWidth="1"/>
    <col min="19" max="19" width="14.85546875" style="1" customWidth="1"/>
    <col min="20" max="16384" width="11.42578125" style="1"/>
  </cols>
  <sheetData>
    <row r="1" spans="1:20" x14ac:dyDescent="0.25">
      <c r="A1" s="2" t="s">
        <v>28</v>
      </c>
      <c r="B1" s="213" t="s">
        <v>258</v>
      </c>
    </row>
    <row r="3" spans="1:20" ht="18.75" x14ac:dyDescent="0.3">
      <c r="A3" s="29" t="str">
        <f>Índex!A45</f>
        <v>ANÀLISI SEGONS 7 SECTORS PRODUCTIUS</v>
      </c>
    </row>
    <row r="5" spans="1:20" x14ac:dyDescent="0.25">
      <c r="A5" s="28" t="str">
        <f>Índex!A49</f>
        <v>T7S2</v>
      </c>
      <c r="C5" s="28" t="str">
        <f>Índex!A7</f>
        <v>1r trimestre 2025</v>
      </c>
    </row>
    <row r="6" spans="1:20" ht="15.75" thickBot="1" x14ac:dyDescent="0.3">
      <c r="A6" s="30" t="str">
        <f>Índex!B49</f>
        <v>Llocs de treball segons municipi.</v>
      </c>
      <c r="B6" s="31"/>
      <c r="C6" s="31"/>
      <c r="D6" s="31"/>
      <c r="E6" s="31"/>
      <c r="F6" s="31"/>
      <c r="G6" s="31"/>
      <c r="H6" s="31"/>
      <c r="I6" s="31"/>
    </row>
    <row r="7" spans="1:20" ht="15.75" x14ac:dyDescent="0.25">
      <c r="L7" s="92"/>
      <c r="M7" s="92"/>
      <c r="N7" s="92"/>
      <c r="O7" s="92"/>
      <c r="P7" s="92"/>
      <c r="Q7" s="92"/>
      <c r="R7" s="92"/>
    </row>
    <row r="8" spans="1:20" ht="15.75" x14ac:dyDescent="0.25">
      <c r="A8" s="313" t="s">
        <v>285</v>
      </c>
      <c r="B8" s="313"/>
      <c r="C8" s="313"/>
      <c r="D8" s="313"/>
      <c r="E8" s="313"/>
      <c r="F8" s="313"/>
      <c r="G8" s="313"/>
      <c r="L8" s="313" t="s">
        <v>286</v>
      </c>
      <c r="M8" s="313"/>
      <c r="N8" s="313"/>
      <c r="O8" s="313"/>
      <c r="P8" s="313"/>
      <c r="Q8" s="313"/>
      <c r="R8" s="313"/>
    </row>
    <row r="9" spans="1:20" ht="54" customHeight="1" x14ac:dyDescent="0.25">
      <c r="A9" s="93" t="s">
        <v>233</v>
      </c>
      <c r="B9" s="94" t="s">
        <v>234</v>
      </c>
      <c r="C9" s="94" t="s">
        <v>235</v>
      </c>
      <c r="D9" s="94" t="s">
        <v>236</v>
      </c>
      <c r="E9" s="94" t="s">
        <v>237</v>
      </c>
      <c r="F9" s="94" t="s">
        <v>238</v>
      </c>
      <c r="G9" s="94" t="s">
        <v>239</v>
      </c>
      <c r="H9" s="94" t="s">
        <v>240</v>
      </c>
      <c r="I9" s="94" t="s">
        <v>132</v>
      </c>
      <c r="J9" s="95"/>
      <c r="L9" s="96" t="s">
        <v>233</v>
      </c>
      <c r="M9" s="94" t="s">
        <v>234</v>
      </c>
      <c r="N9" s="94" t="s">
        <v>235</v>
      </c>
      <c r="O9" s="94" t="s">
        <v>236</v>
      </c>
      <c r="P9" s="94" t="s">
        <v>237</v>
      </c>
      <c r="Q9" s="94" t="s">
        <v>238</v>
      </c>
      <c r="R9" s="94" t="s">
        <v>239</v>
      </c>
      <c r="S9" s="94" t="s">
        <v>240</v>
      </c>
      <c r="T9" s="95"/>
    </row>
    <row r="10" spans="1:20" x14ac:dyDescent="0.25">
      <c r="A10" s="97" t="s">
        <v>77</v>
      </c>
      <c r="B10" s="214">
        <v>25</v>
      </c>
      <c r="C10" s="98">
        <v>470</v>
      </c>
      <c r="D10" s="98">
        <v>1105</v>
      </c>
      <c r="E10" s="98">
        <v>2698</v>
      </c>
      <c r="F10" s="98">
        <v>362</v>
      </c>
      <c r="G10" s="98">
        <v>447</v>
      </c>
      <c r="H10" s="98">
        <v>2514</v>
      </c>
      <c r="I10" s="98">
        <v>7621</v>
      </c>
      <c r="J10" s="99"/>
      <c r="L10" s="97" t="s">
        <v>77</v>
      </c>
      <c r="M10" s="217">
        <f>B10/$I10</f>
        <v>3.2804093950925075E-3</v>
      </c>
      <c r="N10" s="218">
        <f t="shared" ref="N10:N40" si="0">C10/$I10</f>
        <v>6.1671696627739143E-2</v>
      </c>
      <c r="O10" s="218">
        <f t="shared" ref="O10:O40" si="1">D10/$I10</f>
        <v>0.14499409526308885</v>
      </c>
      <c r="P10" s="218">
        <f t="shared" ref="P10:P40" si="2">E10/$I10</f>
        <v>0.3540217819183834</v>
      </c>
      <c r="Q10" s="218">
        <f t="shared" ref="Q10:Q40" si="3">F10/$I10</f>
        <v>4.750032804093951E-2</v>
      </c>
      <c r="R10" s="218">
        <f t="shared" ref="R10:R40" si="4">G10/$I10</f>
        <v>5.8653719984254032E-2</v>
      </c>
      <c r="S10" s="218">
        <f t="shared" ref="S10:S40" si="5">H10/$I10</f>
        <v>0.32987796877050257</v>
      </c>
      <c r="T10" s="101"/>
    </row>
    <row r="11" spans="1:20" x14ac:dyDescent="0.25">
      <c r="A11" s="102" t="s">
        <v>78</v>
      </c>
      <c r="B11" s="215">
        <v>33</v>
      </c>
      <c r="C11" s="103">
        <v>189</v>
      </c>
      <c r="D11" s="103">
        <v>259</v>
      </c>
      <c r="E11" s="103">
        <v>263</v>
      </c>
      <c r="F11" s="103">
        <v>261</v>
      </c>
      <c r="G11" s="103">
        <v>295</v>
      </c>
      <c r="H11" s="103">
        <v>432</v>
      </c>
      <c r="I11" s="103">
        <v>1732</v>
      </c>
      <c r="J11" s="99"/>
      <c r="L11" s="102" t="s">
        <v>78</v>
      </c>
      <c r="M11" s="219">
        <f t="shared" ref="M11:M40" si="6">B11/$I11</f>
        <v>1.9053117782909929E-2</v>
      </c>
      <c r="N11" s="220">
        <f t="shared" si="0"/>
        <v>0.10912240184757506</v>
      </c>
      <c r="O11" s="220">
        <f t="shared" si="1"/>
        <v>0.14953810623556582</v>
      </c>
      <c r="P11" s="220">
        <f t="shared" si="2"/>
        <v>0.15184757505773672</v>
      </c>
      <c r="Q11" s="220">
        <f t="shared" si="3"/>
        <v>0.15069284064665128</v>
      </c>
      <c r="R11" s="220">
        <f t="shared" si="4"/>
        <v>0.17032332563510394</v>
      </c>
      <c r="S11" s="220">
        <f t="shared" si="5"/>
        <v>0.24942263279445728</v>
      </c>
      <c r="T11" s="101"/>
    </row>
    <row r="12" spans="1:20" x14ac:dyDescent="0.25">
      <c r="A12" s="102" t="s">
        <v>79</v>
      </c>
      <c r="B12" s="215">
        <v>30</v>
      </c>
      <c r="C12" s="103">
        <v>1353</v>
      </c>
      <c r="D12" s="103">
        <v>3325</v>
      </c>
      <c r="E12" s="103">
        <v>1034</v>
      </c>
      <c r="F12" s="103">
        <v>2772</v>
      </c>
      <c r="G12" s="103">
        <v>5265</v>
      </c>
      <c r="H12" s="103">
        <v>5387</v>
      </c>
      <c r="I12" s="103">
        <v>19166</v>
      </c>
      <c r="J12" s="99"/>
      <c r="L12" s="102" t="s">
        <v>79</v>
      </c>
      <c r="M12" s="219">
        <f t="shared" si="6"/>
        <v>1.5652718355421058E-3</v>
      </c>
      <c r="N12" s="220">
        <f t="shared" si="0"/>
        <v>7.0593759782948975E-2</v>
      </c>
      <c r="O12" s="220">
        <f t="shared" si="1"/>
        <v>0.17348429510591673</v>
      </c>
      <c r="P12" s="220">
        <f t="shared" si="2"/>
        <v>5.3949702598351246E-2</v>
      </c>
      <c r="Q12" s="220">
        <f t="shared" si="3"/>
        <v>0.14463111760409059</v>
      </c>
      <c r="R12" s="220">
        <f t="shared" si="4"/>
        <v>0.27470520713763957</v>
      </c>
      <c r="S12" s="220">
        <f t="shared" si="5"/>
        <v>0.28107064593551079</v>
      </c>
      <c r="T12" s="101"/>
    </row>
    <row r="13" spans="1:20" x14ac:dyDescent="0.25">
      <c r="A13" s="104" t="s">
        <v>80</v>
      </c>
      <c r="B13" s="215">
        <v>5</v>
      </c>
      <c r="C13" s="103">
        <v>70</v>
      </c>
      <c r="D13" s="103">
        <v>153</v>
      </c>
      <c r="E13" s="103">
        <v>333</v>
      </c>
      <c r="F13" s="103">
        <v>159</v>
      </c>
      <c r="G13" s="103">
        <v>61</v>
      </c>
      <c r="H13" s="103">
        <v>737</v>
      </c>
      <c r="I13" s="103">
        <v>1518</v>
      </c>
      <c r="J13" s="99"/>
      <c r="L13" s="104" t="s">
        <v>80</v>
      </c>
      <c r="M13" s="219">
        <f t="shared" si="6"/>
        <v>3.2938076416337285E-3</v>
      </c>
      <c r="N13" s="220">
        <f t="shared" si="0"/>
        <v>4.61133069828722E-2</v>
      </c>
      <c r="O13" s="220">
        <f t="shared" si="1"/>
        <v>0.1007905138339921</v>
      </c>
      <c r="P13" s="220">
        <f t="shared" si="2"/>
        <v>0.21936758893280633</v>
      </c>
      <c r="Q13" s="220">
        <f t="shared" si="3"/>
        <v>0.10474308300395258</v>
      </c>
      <c r="R13" s="220">
        <f t="shared" si="4"/>
        <v>4.0184453227931488E-2</v>
      </c>
      <c r="S13" s="220">
        <f t="shared" si="5"/>
        <v>0.48550724637681159</v>
      </c>
      <c r="T13" s="101"/>
    </row>
    <row r="14" spans="1:20" x14ac:dyDescent="0.25">
      <c r="A14" s="104" t="s">
        <v>81</v>
      </c>
      <c r="B14" s="215">
        <v>10</v>
      </c>
      <c r="C14" s="103">
        <v>286</v>
      </c>
      <c r="D14" s="103">
        <v>674</v>
      </c>
      <c r="E14" s="103">
        <v>853</v>
      </c>
      <c r="F14" s="103">
        <v>370</v>
      </c>
      <c r="G14" s="103">
        <v>553</v>
      </c>
      <c r="H14" s="103">
        <v>726</v>
      </c>
      <c r="I14" s="103">
        <v>3472</v>
      </c>
      <c r="J14" s="99"/>
      <c r="L14" s="104" t="s">
        <v>81</v>
      </c>
      <c r="M14" s="219">
        <f t="shared" si="6"/>
        <v>2.8801843317972351E-3</v>
      </c>
      <c r="N14" s="220">
        <f t="shared" si="0"/>
        <v>8.2373271889400926E-2</v>
      </c>
      <c r="O14" s="220">
        <f t="shared" si="1"/>
        <v>0.19412442396313365</v>
      </c>
      <c r="P14" s="220">
        <f t="shared" si="2"/>
        <v>0.24567972350230416</v>
      </c>
      <c r="Q14" s="220">
        <f t="shared" si="3"/>
        <v>0.10656682027649769</v>
      </c>
      <c r="R14" s="220">
        <f t="shared" si="4"/>
        <v>0.15927419354838709</v>
      </c>
      <c r="S14" s="220">
        <f t="shared" si="5"/>
        <v>0.20910138248847926</v>
      </c>
      <c r="T14" s="101"/>
    </row>
    <row r="15" spans="1:20" x14ac:dyDescent="0.25">
      <c r="A15" s="104" t="s">
        <v>82</v>
      </c>
      <c r="B15" s="215">
        <v>15</v>
      </c>
      <c r="C15" s="103">
        <v>141</v>
      </c>
      <c r="D15" s="103">
        <v>198</v>
      </c>
      <c r="E15" s="103">
        <v>181</v>
      </c>
      <c r="F15" s="103">
        <v>180</v>
      </c>
      <c r="G15" s="103">
        <v>214</v>
      </c>
      <c r="H15" s="103">
        <v>271</v>
      </c>
      <c r="I15" s="103">
        <v>1200</v>
      </c>
      <c r="J15" s="99"/>
      <c r="L15" s="104" t="s">
        <v>82</v>
      </c>
      <c r="M15" s="219">
        <f t="shared" si="6"/>
        <v>1.2500000000000001E-2</v>
      </c>
      <c r="N15" s="220">
        <f t="shared" si="0"/>
        <v>0.11749999999999999</v>
      </c>
      <c r="O15" s="220">
        <f t="shared" si="1"/>
        <v>0.16500000000000001</v>
      </c>
      <c r="P15" s="220">
        <f t="shared" si="2"/>
        <v>0.15083333333333335</v>
      </c>
      <c r="Q15" s="220">
        <f t="shared" si="3"/>
        <v>0.15</v>
      </c>
      <c r="R15" s="220">
        <f t="shared" si="4"/>
        <v>0.17833333333333334</v>
      </c>
      <c r="S15" s="220">
        <f t="shared" si="5"/>
        <v>0.22583333333333333</v>
      </c>
      <c r="T15" s="101"/>
    </row>
    <row r="16" spans="1:20" x14ac:dyDescent="0.25">
      <c r="A16" s="104" t="s">
        <v>83</v>
      </c>
      <c r="B16" s="215">
        <v>21</v>
      </c>
      <c r="C16" s="103">
        <v>332</v>
      </c>
      <c r="D16" s="103">
        <v>468</v>
      </c>
      <c r="E16" s="103">
        <v>434</v>
      </c>
      <c r="F16" s="103">
        <v>564</v>
      </c>
      <c r="G16" s="103">
        <v>542</v>
      </c>
      <c r="H16" s="103">
        <v>789</v>
      </c>
      <c r="I16" s="103">
        <v>3150</v>
      </c>
      <c r="J16" s="99"/>
      <c r="L16" s="104" t="s">
        <v>83</v>
      </c>
      <c r="M16" s="219">
        <f t="shared" si="6"/>
        <v>6.6666666666666671E-3</v>
      </c>
      <c r="N16" s="220">
        <f t="shared" si="0"/>
        <v>0.10539682539682539</v>
      </c>
      <c r="O16" s="220">
        <f t="shared" si="1"/>
        <v>0.14857142857142858</v>
      </c>
      <c r="P16" s="220">
        <f t="shared" si="2"/>
        <v>0.13777777777777778</v>
      </c>
      <c r="Q16" s="220">
        <f t="shared" si="3"/>
        <v>0.17904761904761904</v>
      </c>
      <c r="R16" s="220">
        <f t="shared" si="4"/>
        <v>0.17206349206349206</v>
      </c>
      <c r="S16" s="220">
        <f t="shared" si="5"/>
        <v>0.25047619047619046</v>
      </c>
      <c r="T16" s="101"/>
    </row>
    <row r="17" spans="1:20" x14ac:dyDescent="0.25">
      <c r="A17" s="104" t="s">
        <v>84</v>
      </c>
      <c r="B17" s="215">
        <v>46</v>
      </c>
      <c r="C17" s="103">
        <v>5557</v>
      </c>
      <c r="D17" s="103">
        <v>9658</v>
      </c>
      <c r="E17" s="103">
        <v>5970</v>
      </c>
      <c r="F17" s="103">
        <v>3635</v>
      </c>
      <c r="G17" s="103">
        <v>6580</v>
      </c>
      <c r="H17" s="103">
        <v>18246</v>
      </c>
      <c r="I17" s="103">
        <v>49692</v>
      </c>
      <c r="J17" s="99"/>
      <c r="L17" s="104" t="s">
        <v>84</v>
      </c>
      <c r="M17" s="219">
        <f t="shared" si="6"/>
        <v>9.2570232633019402E-4</v>
      </c>
      <c r="N17" s="220">
        <f t="shared" si="0"/>
        <v>0.11182886581341062</v>
      </c>
      <c r="O17" s="220">
        <f t="shared" si="1"/>
        <v>0.19435724060210899</v>
      </c>
      <c r="P17" s="220">
        <f t="shared" si="2"/>
        <v>0.12014006278676648</v>
      </c>
      <c r="Q17" s="220">
        <f t="shared" si="3"/>
        <v>7.3150607743701204E-2</v>
      </c>
      <c r="R17" s="220">
        <f t="shared" si="4"/>
        <v>0.13241568059244949</v>
      </c>
      <c r="S17" s="220">
        <f t="shared" si="5"/>
        <v>0.36718184013523303</v>
      </c>
      <c r="T17" s="101"/>
    </row>
    <row r="18" spans="1:20" x14ac:dyDescent="0.25">
      <c r="A18" s="104" t="s">
        <v>85</v>
      </c>
      <c r="B18" s="215">
        <v>44</v>
      </c>
      <c r="C18" s="103">
        <v>200</v>
      </c>
      <c r="D18" s="103">
        <v>675</v>
      </c>
      <c r="E18" s="103">
        <v>690</v>
      </c>
      <c r="F18" s="103">
        <v>114</v>
      </c>
      <c r="G18" s="103">
        <v>230</v>
      </c>
      <c r="H18" s="103">
        <v>605</v>
      </c>
      <c r="I18" s="103">
        <v>2558</v>
      </c>
      <c r="J18" s="99"/>
      <c r="L18" s="104" t="s">
        <v>85</v>
      </c>
      <c r="M18" s="219">
        <f t="shared" si="6"/>
        <v>1.7200938232994525E-2</v>
      </c>
      <c r="N18" s="220">
        <f t="shared" si="0"/>
        <v>7.8186082877247848E-2</v>
      </c>
      <c r="O18" s="220">
        <f t="shared" si="1"/>
        <v>0.2638780297107115</v>
      </c>
      <c r="P18" s="220">
        <f t="shared" si="2"/>
        <v>0.26974198592650506</v>
      </c>
      <c r="Q18" s="220">
        <f t="shared" si="3"/>
        <v>4.4566067240031274E-2</v>
      </c>
      <c r="R18" s="220">
        <f t="shared" si="4"/>
        <v>8.9913995308835024E-2</v>
      </c>
      <c r="S18" s="220">
        <f t="shared" si="5"/>
        <v>0.23651290070367476</v>
      </c>
      <c r="T18" s="101"/>
    </row>
    <row r="19" spans="1:20" x14ac:dyDescent="0.25">
      <c r="A19" s="104" t="s">
        <v>86</v>
      </c>
      <c r="B19" s="215">
        <v>78</v>
      </c>
      <c r="C19" s="103">
        <v>1639</v>
      </c>
      <c r="D19" s="103">
        <v>13681</v>
      </c>
      <c r="E19" s="103">
        <v>3815</v>
      </c>
      <c r="F19" s="103">
        <v>6848</v>
      </c>
      <c r="G19" s="103">
        <v>3674</v>
      </c>
      <c r="H19" s="103">
        <v>25547</v>
      </c>
      <c r="I19" s="103">
        <v>55282</v>
      </c>
      <c r="J19" s="99"/>
      <c r="L19" s="104" t="s">
        <v>86</v>
      </c>
      <c r="M19" s="219">
        <f t="shared" si="6"/>
        <v>1.4109475055171666E-3</v>
      </c>
      <c r="N19" s="220">
        <f t="shared" si="0"/>
        <v>2.9647986686444052E-2</v>
      </c>
      <c r="O19" s="220">
        <f t="shared" si="1"/>
        <v>0.24747657465359429</v>
      </c>
      <c r="P19" s="220">
        <f t="shared" si="2"/>
        <v>6.900980427625629E-2</v>
      </c>
      <c r="Q19" s="220">
        <f t="shared" si="3"/>
        <v>0.12387395535617381</v>
      </c>
      <c r="R19" s="220">
        <f t="shared" si="4"/>
        <v>6.645924532397525E-2</v>
      </c>
      <c r="S19" s="220">
        <f t="shared" si="5"/>
        <v>0.46212148619803917</v>
      </c>
      <c r="T19" s="101"/>
    </row>
    <row r="20" spans="1:20" x14ac:dyDescent="0.25">
      <c r="A20" s="104" t="s">
        <v>87</v>
      </c>
      <c r="B20" s="215">
        <v>25</v>
      </c>
      <c r="C20" s="103">
        <v>438</v>
      </c>
      <c r="D20" s="103">
        <v>1389</v>
      </c>
      <c r="E20" s="103">
        <v>1546</v>
      </c>
      <c r="F20" s="103">
        <v>1339</v>
      </c>
      <c r="G20" s="103">
        <v>651</v>
      </c>
      <c r="H20" s="103">
        <v>1736</v>
      </c>
      <c r="I20" s="103">
        <v>7124</v>
      </c>
      <c r="J20" s="99"/>
      <c r="L20" s="104" t="s">
        <v>87</v>
      </c>
      <c r="M20" s="219">
        <f t="shared" si="6"/>
        <v>3.5092644581695676E-3</v>
      </c>
      <c r="N20" s="220">
        <f t="shared" si="0"/>
        <v>6.1482313307130824E-2</v>
      </c>
      <c r="O20" s="220">
        <f t="shared" si="1"/>
        <v>0.19497473329590118</v>
      </c>
      <c r="P20" s="220">
        <f t="shared" si="2"/>
        <v>0.21701291409320606</v>
      </c>
      <c r="Q20" s="220">
        <f t="shared" si="3"/>
        <v>0.18795620437956204</v>
      </c>
      <c r="R20" s="220">
        <f t="shared" si="4"/>
        <v>9.1381246490735549E-2</v>
      </c>
      <c r="S20" s="220">
        <f t="shared" si="5"/>
        <v>0.24368332397529477</v>
      </c>
      <c r="T20" s="101"/>
    </row>
    <row r="21" spans="1:20" x14ac:dyDescent="0.25">
      <c r="A21" s="104" t="s">
        <v>88</v>
      </c>
      <c r="B21" s="215">
        <v>25</v>
      </c>
      <c r="C21" s="103">
        <v>943</v>
      </c>
      <c r="D21" s="103">
        <v>4371</v>
      </c>
      <c r="E21" s="103">
        <v>3464</v>
      </c>
      <c r="F21" s="103">
        <v>3781</v>
      </c>
      <c r="G21" s="103">
        <v>3777</v>
      </c>
      <c r="H21" s="103">
        <v>6107</v>
      </c>
      <c r="I21" s="103">
        <v>22468</v>
      </c>
      <c r="J21" s="99"/>
      <c r="L21" s="104" t="s">
        <v>88</v>
      </c>
      <c r="M21" s="219">
        <f t="shared" si="6"/>
        <v>1.1126936086879116E-3</v>
      </c>
      <c r="N21" s="220">
        <f t="shared" si="0"/>
        <v>4.1970802919708027E-2</v>
      </c>
      <c r="O21" s="220">
        <f t="shared" si="1"/>
        <v>0.19454335054299449</v>
      </c>
      <c r="P21" s="220">
        <f t="shared" si="2"/>
        <v>0.15417482641979705</v>
      </c>
      <c r="Q21" s="220">
        <f t="shared" si="3"/>
        <v>0.16828378137795977</v>
      </c>
      <c r="R21" s="220">
        <f t="shared" si="4"/>
        <v>0.16810575040056969</v>
      </c>
      <c r="S21" s="220">
        <f t="shared" si="5"/>
        <v>0.27180879473028308</v>
      </c>
      <c r="T21" s="101"/>
    </row>
    <row r="22" spans="1:20" x14ac:dyDescent="0.25">
      <c r="A22" s="104" t="s">
        <v>89</v>
      </c>
      <c r="B22" s="215">
        <v>58</v>
      </c>
      <c r="C22" s="103">
        <v>1383</v>
      </c>
      <c r="D22" s="103">
        <v>3727</v>
      </c>
      <c r="E22" s="103">
        <v>2907</v>
      </c>
      <c r="F22" s="103">
        <v>2098</v>
      </c>
      <c r="G22" s="103">
        <v>2486</v>
      </c>
      <c r="H22" s="103">
        <v>4386</v>
      </c>
      <c r="I22" s="103">
        <v>17045</v>
      </c>
      <c r="J22" s="99"/>
      <c r="L22" s="104" t="s">
        <v>89</v>
      </c>
      <c r="M22" s="219">
        <f t="shared" si="6"/>
        <v>3.4027574068641831E-3</v>
      </c>
      <c r="N22" s="220">
        <f t="shared" si="0"/>
        <v>8.1138163684364911E-2</v>
      </c>
      <c r="O22" s="220">
        <f t="shared" si="1"/>
        <v>0.21865649750660018</v>
      </c>
      <c r="P22" s="220">
        <f t="shared" si="2"/>
        <v>0.17054854796127897</v>
      </c>
      <c r="Q22" s="220">
        <f t="shared" si="3"/>
        <v>0.12308594895863889</v>
      </c>
      <c r="R22" s="220">
        <f t="shared" si="4"/>
        <v>0.14584922264593722</v>
      </c>
      <c r="S22" s="220">
        <f t="shared" si="5"/>
        <v>0.25731886183631564</v>
      </c>
      <c r="T22" s="101"/>
    </row>
    <row r="23" spans="1:20" x14ac:dyDescent="0.25">
      <c r="A23" s="104" t="s">
        <v>90</v>
      </c>
      <c r="B23" s="215">
        <v>15</v>
      </c>
      <c r="C23" s="103">
        <v>123</v>
      </c>
      <c r="D23" s="103">
        <v>201</v>
      </c>
      <c r="E23" s="103">
        <v>169</v>
      </c>
      <c r="F23" s="103">
        <v>102</v>
      </c>
      <c r="G23" s="103">
        <v>154</v>
      </c>
      <c r="H23" s="103">
        <v>236</v>
      </c>
      <c r="I23" s="103">
        <v>1000</v>
      </c>
      <c r="J23" s="99"/>
      <c r="L23" s="104" t="s">
        <v>90</v>
      </c>
      <c r="M23" s="219">
        <f t="shared" si="6"/>
        <v>1.4999999999999999E-2</v>
      </c>
      <c r="N23" s="220">
        <f t="shared" si="0"/>
        <v>0.123</v>
      </c>
      <c r="O23" s="220">
        <f t="shared" si="1"/>
        <v>0.20100000000000001</v>
      </c>
      <c r="P23" s="220">
        <f t="shared" si="2"/>
        <v>0.16900000000000001</v>
      </c>
      <c r="Q23" s="220">
        <f t="shared" si="3"/>
        <v>0.10199999999999999</v>
      </c>
      <c r="R23" s="220">
        <f t="shared" si="4"/>
        <v>0.154</v>
      </c>
      <c r="S23" s="220">
        <f t="shared" si="5"/>
        <v>0.23599999999999999</v>
      </c>
      <c r="T23" s="101"/>
    </row>
    <row r="24" spans="1:20" x14ac:dyDescent="0.25">
      <c r="A24" s="104" t="s">
        <v>91</v>
      </c>
      <c r="B24" s="215">
        <v>25</v>
      </c>
      <c r="C24" s="103">
        <v>744</v>
      </c>
      <c r="D24" s="103">
        <v>1254</v>
      </c>
      <c r="E24" s="103">
        <v>3150</v>
      </c>
      <c r="F24" s="103">
        <v>2447</v>
      </c>
      <c r="G24" s="103">
        <v>1098</v>
      </c>
      <c r="H24" s="103">
        <v>3604</v>
      </c>
      <c r="I24" s="103">
        <v>12322</v>
      </c>
      <c r="J24" s="99"/>
      <c r="L24" s="104" t="s">
        <v>91</v>
      </c>
      <c r="M24" s="219">
        <f t="shared" si="6"/>
        <v>2.028891413731537E-3</v>
      </c>
      <c r="N24" s="220">
        <f t="shared" si="0"/>
        <v>6.0379808472650544E-2</v>
      </c>
      <c r="O24" s="220">
        <f t="shared" si="1"/>
        <v>0.1017691933127739</v>
      </c>
      <c r="P24" s="220">
        <f t="shared" si="2"/>
        <v>0.25564031813017368</v>
      </c>
      <c r="Q24" s="220">
        <f t="shared" si="3"/>
        <v>0.19858789157604284</v>
      </c>
      <c r="R24" s="220">
        <f t="shared" si="4"/>
        <v>8.9108910891089105E-2</v>
      </c>
      <c r="S24" s="220">
        <f t="shared" si="5"/>
        <v>0.29248498620353841</v>
      </c>
      <c r="T24" s="101"/>
    </row>
    <row r="25" spans="1:20" x14ac:dyDescent="0.25">
      <c r="A25" s="104" t="s">
        <v>92</v>
      </c>
      <c r="B25" s="215">
        <v>31</v>
      </c>
      <c r="C25" s="103">
        <v>577</v>
      </c>
      <c r="D25" s="103">
        <v>2321</v>
      </c>
      <c r="E25" s="103">
        <v>1650</v>
      </c>
      <c r="F25" s="103">
        <v>1169</v>
      </c>
      <c r="G25" s="103">
        <v>1341</v>
      </c>
      <c r="H25" s="103">
        <v>2170</v>
      </c>
      <c r="I25" s="103">
        <v>9259</v>
      </c>
      <c r="J25" s="99"/>
      <c r="L25" s="104" t="s">
        <v>92</v>
      </c>
      <c r="M25" s="219">
        <f t="shared" si="6"/>
        <v>3.3480937466249055E-3</v>
      </c>
      <c r="N25" s="220">
        <f t="shared" si="0"/>
        <v>6.2317744896857111E-2</v>
      </c>
      <c r="O25" s="220">
        <f t="shared" si="1"/>
        <v>0.25067501890052923</v>
      </c>
      <c r="P25" s="220">
        <f t="shared" si="2"/>
        <v>0.17820498973971272</v>
      </c>
      <c r="Q25" s="220">
        <f t="shared" si="3"/>
        <v>0.12625553515498433</v>
      </c>
      <c r="R25" s="220">
        <f t="shared" si="4"/>
        <v>0.14483205529754833</v>
      </c>
      <c r="S25" s="220">
        <f t="shared" si="5"/>
        <v>0.23436656226374339</v>
      </c>
      <c r="T25" s="101"/>
    </row>
    <row r="26" spans="1:20" x14ac:dyDescent="0.25">
      <c r="A26" s="104" t="s">
        <v>93</v>
      </c>
      <c r="B26" s="215">
        <v>10</v>
      </c>
      <c r="C26" s="103">
        <v>518</v>
      </c>
      <c r="D26" s="103">
        <v>940</v>
      </c>
      <c r="E26" s="103">
        <v>1217</v>
      </c>
      <c r="F26" s="103">
        <v>914</v>
      </c>
      <c r="G26" s="103">
        <v>710</v>
      </c>
      <c r="H26" s="103">
        <v>1247</v>
      </c>
      <c r="I26" s="103">
        <v>5556</v>
      </c>
      <c r="J26" s="99"/>
      <c r="L26" s="104" t="s">
        <v>93</v>
      </c>
      <c r="M26" s="219">
        <f t="shared" si="6"/>
        <v>1.7998560115190785E-3</v>
      </c>
      <c r="N26" s="220">
        <f t="shared" si="0"/>
        <v>9.3232541396688268E-2</v>
      </c>
      <c r="O26" s="220">
        <f t="shared" si="1"/>
        <v>0.16918646508279336</v>
      </c>
      <c r="P26" s="220">
        <f t="shared" si="2"/>
        <v>0.21904247660187184</v>
      </c>
      <c r="Q26" s="220">
        <f t="shared" si="3"/>
        <v>0.16450683945284378</v>
      </c>
      <c r="R26" s="220">
        <f t="shared" si="4"/>
        <v>0.12778977681785458</v>
      </c>
      <c r="S26" s="220">
        <f t="shared" si="5"/>
        <v>0.22444204463642908</v>
      </c>
      <c r="T26" s="101"/>
    </row>
    <row r="27" spans="1:20" x14ac:dyDescent="0.25">
      <c r="A27" s="104" t="s">
        <v>94</v>
      </c>
      <c r="B27" s="215">
        <v>5</v>
      </c>
      <c r="C27" s="103">
        <v>435</v>
      </c>
      <c r="D27" s="103">
        <v>1154</v>
      </c>
      <c r="E27" s="103">
        <v>572</v>
      </c>
      <c r="F27" s="103">
        <v>684</v>
      </c>
      <c r="G27" s="103">
        <v>353</v>
      </c>
      <c r="H27" s="103">
        <v>686</v>
      </c>
      <c r="I27" s="103">
        <v>3889</v>
      </c>
      <c r="J27" s="99"/>
      <c r="L27" s="104" t="s">
        <v>94</v>
      </c>
      <c r="M27" s="219">
        <f t="shared" si="6"/>
        <v>1.2856775520699408E-3</v>
      </c>
      <c r="N27" s="220">
        <f t="shared" si="0"/>
        <v>0.11185394703008486</v>
      </c>
      <c r="O27" s="220">
        <f t="shared" si="1"/>
        <v>0.29673437901774236</v>
      </c>
      <c r="P27" s="220">
        <f t="shared" si="2"/>
        <v>0.14708151195680125</v>
      </c>
      <c r="Q27" s="220">
        <f t="shared" si="3"/>
        <v>0.1758806891231679</v>
      </c>
      <c r="R27" s="220">
        <f t="shared" si="4"/>
        <v>9.0768835176137819E-2</v>
      </c>
      <c r="S27" s="220">
        <f t="shared" si="5"/>
        <v>0.17639496014399589</v>
      </c>
      <c r="T27" s="101"/>
    </row>
    <row r="28" spans="1:20" x14ac:dyDescent="0.25">
      <c r="A28" s="104" t="s">
        <v>95</v>
      </c>
      <c r="B28" s="215">
        <v>15</v>
      </c>
      <c r="C28" s="103">
        <v>1229</v>
      </c>
      <c r="D28" s="103">
        <v>1787</v>
      </c>
      <c r="E28" s="103">
        <v>3981</v>
      </c>
      <c r="F28" s="103">
        <v>3041</v>
      </c>
      <c r="G28" s="103">
        <v>842</v>
      </c>
      <c r="H28" s="103">
        <v>2024</v>
      </c>
      <c r="I28" s="103">
        <v>12919</v>
      </c>
      <c r="J28" s="99"/>
      <c r="L28" s="104" t="s">
        <v>95</v>
      </c>
      <c r="M28" s="219">
        <f t="shared" si="6"/>
        <v>1.161080578992182E-3</v>
      </c>
      <c r="N28" s="220">
        <f t="shared" si="0"/>
        <v>9.513120210542611E-2</v>
      </c>
      <c r="O28" s="220">
        <f t="shared" si="1"/>
        <v>0.13832339964393528</v>
      </c>
      <c r="P28" s="220">
        <f t="shared" si="2"/>
        <v>0.30815078566452514</v>
      </c>
      <c r="Q28" s="220">
        <f t="shared" si="3"/>
        <v>0.23538973604768171</v>
      </c>
      <c r="R28" s="220">
        <f t="shared" si="4"/>
        <v>6.5175323167427815E-2</v>
      </c>
      <c r="S28" s="220">
        <f t="shared" si="5"/>
        <v>0.15666847279201176</v>
      </c>
      <c r="T28" s="101"/>
    </row>
    <row r="29" spans="1:20" x14ac:dyDescent="0.25">
      <c r="A29" s="104" t="s">
        <v>96</v>
      </c>
      <c r="B29" s="215">
        <v>157</v>
      </c>
      <c r="C29" s="103">
        <v>3097</v>
      </c>
      <c r="D29" s="103">
        <v>6682</v>
      </c>
      <c r="E29" s="103">
        <v>3919</v>
      </c>
      <c r="F29" s="103">
        <v>6958</v>
      </c>
      <c r="G29" s="103">
        <v>3308</v>
      </c>
      <c r="H29" s="103">
        <v>5889</v>
      </c>
      <c r="I29" s="103">
        <v>30010</v>
      </c>
      <c r="J29" s="99"/>
      <c r="L29" s="104" t="s">
        <v>96</v>
      </c>
      <c r="M29" s="219">
        <f t="shared" si="6"/>
        <v>5.2315894701766077E-3</v>
      </c>
      <c r="N29" s="220">
        <f t="shared" si="0"/>
        <v>0.10319893368877041</v>
      </c>
      <c r="O29" s="220">
        <f t="shared" si="1"/>
        <v>0.2226591136287904</v>
      </c>
      <c r="P29" s="220">
        <f t="shared" si="2"/>
        <v>0.13058980339886705</v>
      </c>
      <c r="Q29" s="220">
        <f t="shared" si="3"/>
        <v>0.23185604798400533</v>
      </c>
      <c r="R29" s="220">
        <f t="shared" si="4"/>
        <v>0.11022992335888038</v>
      </c>
      <c r="S29" s="220">
        <f t="shared" si="5"/>
        <v>0.19623458847050984</v>
      </c>
      <c r="T29" s="101"/>
    </row>
    <row r="30" spans="1:20" x14ac:dyDescent="0.25">
      <c r="A30" s="104" t="s">
        <v>97</v>
      </c>
      <c r="B30" s="215">
        <v>39</v>
      </c>
      <c r="C30" s="103">
        <v>115</v>
      </c>
      <c r="D30" s="103">
        <v>128</v>
      </c>
      <c r="E30" s="103">
        <v>277</v>
      </c>
      <c r="F30" s="103">
        <v>86</v>
      </c>
      <c r="G30" s="103">
        <v>141</v>
      </c>
      <c r="H30" s="103">
        <v>304</v>
      </c>
      <c r="I30" s="103">
        <v>1090</v>
      </c>
      <c r="J30" s="99"/>
      <c r="L30" s="104" t="s">
        <v>97</v>
      </c>
      <c r="M30" s="219">
        <f t="shared" si="6"/>
        <v>3.577981651376147E-2</v>
      </c>
      <c r="N30" s="220">
        <f t="shared" si="0"/>
        <v>0.10550458715596331</v>
      </c>
      <c r="O30" s="220">
        <f t="shared" si="1"/>
        <v>0.11743119266055047</v>
      </c>
      <c r="P30" s="220">
        <f t="shared" si="2"/>
        <v>0.25412844036697246</v>
      </c>
      <c r="Q30" s="220">
        <f t="shared" si="3"/>
        <v>7.8899082568807344E-2</v>
      </c>
      <c r="R30" s="220">
        <f t="shared" si="4"/>
        <v>0.12935779816513762</v>
      </c>
      <c r="S30" s="220">
        <f t="shared" si="5"/>
        <v>0.27889908256880735</v>
      </c>
      <c r="T30" s="101"/>
    </row>
    <row r="31" spans="1:20" x14ac:dyDescent="0.25">
      <c r="A31" s="104" t="s">
        <v>98</v>
      </c>
      <c r="B31" s="215">
        <v>29</v>
      </c>
      <c r="C31" s="103">
        <v>183</v>
      </c>
      <c r="D31" s="103">
        <v>658</v>
      </c>
      <c r="E31" s="103">
        <v>2728</v>
      </c>
      <c r="F31" s="103">
        <v>1379</v>
      </c>
      <c r="G31" s="103">
        <v>315</v>
      </c>
      <c r="H31" s="103">
        <v>1002</v>
      </c>
      <c r="I31" s="103">
        <v>6294</v>
      </c>
      <c r="J31" s="99"/>
      <c r="L31" s="104" t="s">
        <v>98</v>
      </c>
      <c r="M31" s="219">
        <f t="shared" si="6"/>
        <v>4.6075627581823961E-3</v>
      </c>
      <c r="N31" s="220">
        <f t="shared" si="0"/>
        <v>2.9075309818875118E-2</v>
      </c>
      <c r="O31" s="220">
        <f t="shared" si="1"/>
        <v>0.10454401016841436</v>
      </c>
      <c r="P31" s="220">
        <f t="shared" si="2"/>
        <v>0.43342866221798537</v>
      </c>
      <c r="Q31" s="220">
        <f t="shared" si="3"/>
        <v>0.21909755322529392</v>
      </c>
      <c r="R31" s="220">
        <f t="shared" si="4"/>
        <v>5.0047664442326022E-2</v>
      </c>
      <c r="S31" s="220">
        <f t="shared" si="5"/>
        <v>0.15919923736892277</v>
      </c>
      <c r="T31" s="101"/>
    </row>
    <row r="32" spans="1:20" x14ac:dyDescent="0.25">
      <c r="A32" s="104" t="s">
        <v>99</v>
      </c>
      <c r="B32" s="215">
        <v>39</v>
      </c>
      <c r="C32" s="103">
        <v>1165</v>
      </c>
      <c r="D32" s="103">
        <v>2748</v>
      </c>
      <c r="E32" s="103">
        <v>1862</v>
      </c>
      <c r="F32" s="103">
        <v>9541</v>
      </c>
      <c r="G32" s="103">
        <v>1948</v>
      </c>
      <c r="H32" s="103">
        <v>3049</v>
      </c>
      <c r="I32" s="103">
        <v>20352</v>
      </c>
      <c r="J32" s="99"/>
      <c r="L32" s="104" t="s">
        <v>99</v>
      </c>
      <c r="M32" s="219">
        <f t="shared" si="6"/>
        <v>1.9162735849056604E-3</v>
      </c>
      <c r="N32" s="220">
        <f t="shared" si="0"/>
        <v>5.724253144654088E-2</v>
      </c>
      <c r="O32" s="220">
        <f t="shared" si="1"/>
        <v>0.13502358490566038</v>
      </c>
      <c r="P32" s="220">
        <f t="shared" si="2"/>
        <v>9.1489779874213834E-2</v>
      </c>
      <c r="Q32" s="220">
        <f t="shared" si="3"/>
        <v>0.46879913522012578</v>
      </c>
      <c r="R32" s="220">
        <f t="shared" si="4"/>
        <v>9.5715408805031446E-2</v>
      </c>
      <c r="S32" s="220">
        <f t="shared" si="5"/>
        <v>0.14981328616352202</v>
      </c>
      <c r="T32" s="101"/>
    </row>
    <row r="33" spans="1:20" x14ac:dyDescent="0.25">
      <c r="A33" s="104" t="s">
        <v>100</v>
      </c>
      <c r="B33" s="215">
        <v>21</v>
      </c>
      <c r="C33" s="103">
        <v>1050</v>
      </c>
      <c r="D33" s="103">
        <v>3010</v>
      </c>
      <c r="E33" s="103">
        <v>2890</v>
      </c>
      <c r="F33" s="103">
        <v>1024</v>
      </c>
      <c r="G33" s="103">
        <v>3682</v>
      </c>
      <c r="H33" s="103">
        <v>5834</v>
      </c>
      <c r="I33" s="103">
        <v>17511</v>
      </c>
      <c r="J33" s="99"/>
      <c r="L33" s="104" t="s">
        <v>100</v>
      </c>
      <c r="M33" s="219">
        <f t="shared" si="6"/>
        <v>1.1992461881103306E-3</v>
      </c>
      <c r="N33" s="220">
        <f t="shared" si="0"/>
        <v>5.9962309405516535E-2</v>
      </c>
      <c r="O33" s="220">
        <f t="shared" si="1"/>
        <v>0.17189195362914739</v>
      </c>
      <c r="P33" s="220">
        <f t="shared" si="2"/>
        <v>0.16503911826851694</v>
      </c>
      <c r="Q33" s="220">
        <f t="shared" si="3"/>
        <v>5.8477528410713263E-2</v>
      </c>
      <c r="R33" s="220">
        <f t="shared" si="4"/>
        <v>0.21026783164867796</v>
      </c>
      <c r="S33" s="220">
        <f t="shared" si="5"/>
        <v>0.33316201244931759</v>
      </c>
      <c r="T33" s="101"/>
    </row>
    <row r="34" spans="1:20" x14ac:dyDescent="0.25">
      <c r="A34" s="104" t="s">
        <v>101</v>
      </c>
      <c r="B34" s="215">
        <v>15</v>
      </c>
      <c r="C34" s="103">
        <v>395</v>
      </c>
      <c r="D34" s="103">
        <v>3996</v>
      </c>
      <c r="E34" s="103">
        <v>1756</v>
      </c>
      <c r="F34" s="103">
        <v>1949</v>
      </c>
      <c r="G34" s="103">
        <v>4790</v>
      </c>
      <c r="H34" s="103">
        <v>4111</v>
      </c>
      <c r="I34" s="103">
        <v>17012</v>
      </c>
      <c r="J34" s="99"/>
      <c r="L34" s="104" t="s">
        <v>101</v>
      </c>
      <c r="M34" s="219">
        <f t="shared" si="6"/>
        <v>8.8173054314601455E-4</v>
      </c>
      <c r="N34" s="220">
        <f t="shared" si="0"/>
        <v>2.321890430284505E-2</v>
      </c>
      <c r="O34" s="220">
        <f t="shared" si="1"/>
        <v>0.23489301669409829</v>
      </c>
      <c r="P34" s="220">
        <f t="shared" si="2"/>
        <v>0.10322125558429344</v>
      </c>
      <c r="Q34" s="220">
        <f t="shared" si="3"/>
        <v>0.11456618857277216</v>
      </c>
      <c r="R34" s="220">
        <f t="shared" si="4"/>
        <v>0.28156595344462731</v>
      </c>
      <c r="S34" s="220">
        <f t="shared" si="5"/>
        <v>0.24165295085821772</v>
      </c>
      <c r="T34" s="101"/>
    </row>
    <row r="35" spans="1:20" x14ac:dyDescent="0.25">
      <c r="A35" s="104" t="s">
        <v>102</v>
      </c>
      <c r="B35" s="215">
        <v>44</v>
      </c>
      <c r="C35" s="103">
        <v>972</v>
      </c>
      <c r="D35" s="103">
        <v>1320</v>
      </c>
      <c r="E35" s="103">
        <v>2821</v>
      </c>
      <c r="F35" s="103">
        <v>1066</v>
      </c>
      <c r="G35" s="103">
        <v>1093</v>
      </c>
      <c r="H35" s="103">
        <v>1437</v>
      </c>
      <c r="I35" s="103">
        <v>8753</v>
      </c>
      <c r="J35" s="99"/>
      <c r="L35" s="104" t="s">
        <v>102</v>
      </c>
      <c r="M35" s="219">
        <f t="shared" si="6"/>
        <v>5.0268479378498803E-3</v>
      </c>
      <c r="N35" s="220">
        <f t="shared" si="0"/>
        <v>0.11104764080886553</v>
      </c>
      <c r="O35" s="220">
        <f t="shared" si="1"/>
        <v>0.15080543813549641</v>
      </c>
      <c r="P35" s="220">
        <f t="shared" si="2"/>
        <v>0.32228950074260254</v>
      </c>
      <c r="Q35" s="220">
        <f t="shared" si="3"/>
        <v>0.12178681594881755</v>
      </c>
      <c r="R35" s="220">
        <f t="shared" si="4"/>
        <v>0.1248714726379527</v>
      </c>
      <c r="S35" s="220">
        <f t="shared" si="5"/>
        <v>0.16417228378841539</v>
      </c>
      <c r="T35" s="101"/>
    </row>
    <row r="36" spans="1:20" x14ac:dyDescent="0.25">
      <c r="A36" s="104" t="s">
        <v>103</v>
      </c>
      <c r="B36" s="215">
        <v>37</v>
      </c>
      <c r="C36" s="103">
        <v>181</v>
      </c>
      <c r="D36" s="103">
        <v>515</v>
      </c>
      <c r="E36" s="103">
        <v>324</v>
      </c>
      <c r="F36" s="103">
        <v>325</v>
      </c>
      <c r="G36" s="103">
        <v>299</v>
      </c>
      <c r="H36" s="103">
        <v>1098</v>
      </c>
      <c r="I36" s="103">
        <v>2779</v>
      </c>
      <c r="J36" s="99"/>
      <c r="L36" s="104" t="s">
        <v>103</v>
      </c>
      <c r="M36" s="219">
        <f t="shared" si="6"/>
        <v>1.3314141777617848E-2</v>
      </c>
      <c r="N36" s="220">
        <f t="shared" si="0"/>
        <v>6.5131342209427845E-2</v>
      </c>
      <c r="O36" s="220">
        <f t="shared" si="1"/>
        <v>0.18531845987765383</v>
      </c>
      <c r="P36" s="220">
        <f t="shared" si="2"/>
        <v>0.11658870097157251</v>
      </c>
      <c r="Q36" s="220">
        <f t="shared" si="3"/>
        <v>0.11694854264123786</v>
      </c>
      <c r="R36" s="220">
        <f t="shared" si="4"/>
        <v>0.10759265922993883</v>
      </c>
      <c r="S36" s="220">
        <f t="shared" si="5"/>
        <v>0.39510615329255128</v>
      </c>
      <c r="T36" s="101"/>
    </row>
    <row r="37" spans="1:20" x14ac:dyDescent="0.25">
      <c r="A37" s="104" t="s">
        <v>104</v>
      </c>
      <c r="B37" s="215">
        <v>11</v>
      </c>
      <c r="C37" s="103">
        <v>180</v>
      </c>
      <c r="D37" s="103">
        <v>255</v>
      </c>
      <c r="E37" s="103">
        <v>134</v>
      </c>
      <c r="F37" s="103">
        <v>232</v>
      </c>
      <c r="G37" s="103">
        <v>246</v>
      </c>
      <c r="H37" s="103">
        <v>345</v>
      </c>
      <c r="I37" s="103">
        <v>1403</v>
      </c>
      <c r="J37" s="99"/>
      <c r="L37" s="104" t="s">
        <v>104</v>
      </c>
      <c r="M37" s="219">
        <f t="shared" si="6"/>
        <v>7.8403421240199576E-3</v>
      </c>
      <c r="N37" s="220">
        <f t="shared" si="0"/>
        <v>0.12829650748396293</v>
      </c>
      <c r="O37" s="220">
        <f t="shared" si="1"/>
        <v>0.18175338560228083</v>
      </c>
      <c r="P37" s="220">
        <f t="shared" si="2"/>
        <v>9.5509622238061295E-2</v>
      </c>
      <c r="Q37" s="220">
        <f t="shared" si="3"/>
        <v>0.16535994297933002</v>
      </c>
      <c r="R37" s="220">
        <f t="shared" si="4"/>
        <v>0.17533856022808267</v>
      </c>
      <c r="S37" s="220">
        <f t="shared" si="5"/>
        <v>0.24590163934426229</v>
      </c>
      <c r="T37" s="101"/>
    </row>
    <row r="38" spans="1:20" x14ac:dyDescent="0.25">
      <c r="A38" s="104" t="s">
        <v>105</v>
      </c>
      <c r="B38" s="215">
        <v>10</v>
      </c>
      <c r="C38" s="103">
        <v>458</v>
      </c>
      <c r="D38" s="103">
        <v>485</v>
      </c>
      <c r="E38" s="103">
        <v>623</v>
      </c>
      <c r="F38" s="103">
        <v>410</v>
      </c>
      <c r="G38" s="103">
        <v>441</v>
      </c>
      <c r="H38" s="103">
        <v>859</v>
      </c>
      <c r="I38" s="103">
        <v>3286</v>
      </c>
      <c r="J38" s="99"/>
      <c r="L38" s="104" t="s">
        <v>105</v>
      </c>
      <c r="M38" s="219">
        <f t="shared" si="6"/>
        <v>3.0432136335970784E-3</v>
      </c>
      <c r="N38" s="220">
        <f t="shared" si="0"/>
        <v>0.13937918441874619</v>
      </c>
      <c r="O38" s="220">
        <f t="shared" si="1"/>
        <v>0.14759586122945831</v>
      </c>
      <c r="P38" s="220">
        <f t="shared" si="2"/>
        <v>0.18959220937309798</v>
      </c>
      <c r="Q38" s="220">
        <f t="shared" si="3"/>
        <v>0.12477175897748022</v>
      </c>
      <c r="R38" s="220">
        <f t="shared" si="4"/>
        <v>0.13420572124163116</v>
      </c>
      <c r="S38" s="220">
        <f t="shared" si="5"/>
        <v>0.26141205112598903</v>
      </c>
      <c r="T38" s="101"/>
    </row>
    <row r="39" spans="1:20" ht="15.75" thickBot="1" x14ac:dyDescent="0.3">
      <c r="A39" s="97" t="s">
        <v>106</v>
      </c>
      <c r="B39" s="216">
        <v>177</v>
      </c>
      <c r="C39" s="105">
        <v>2241</v>
      </c>
      <c r="D39" s="105">
        <v>4054</v>
      </c>
      <c r="E39" s="105">
        <v>2668</v>
      </c>
      <c r="F39" s="105">
        <v>2991</v>
      </c>
      <c r="G39" s="105">
        <v>3594</v>
      </c>
      <c r="H39" s="105">
        <v>9091</v>
      </c>
      <c r="I39" s="105">
        <v>24816</v>
      </c>
      <c r="J39" s="99"/>
      <c r="L39" s="97" t="s">
        <v>106</v>
      </c>
      <c r="M39" s="221">
        <f t="shared" si="6"/>
        <v>7.1324951644100576E-3</v>
      </c>
      <c r="N39" s="222">
        <f t="shared" si="0"/>
        <v>9.030464216634429E-2</v>
      </c>
      <c r="O39" s="222">
        <f t="shared" si="1"/>
        <v>0.16336234687298518</v>
      </c>
      <c r="P39" s="222">
        <f t="shared" si="2"/>
        <v>0.10751128304319793</v>
      </c>
      <c r="Q39" s="222">
        <f t="shared" si="3"/>
        <v>0.12052707930367505</v>
      </c>
      <c r="R39" s="222">
        <f t="shared" si="4"/>
        <v>0.14482591876208897</v>
      </c>
      <c r="S39" s="222">
        <f t="shared" si="5"/>
        <v>0.36633623468729853</v>
      </c>
      <c r="T39" s="101"/>
    </row>
    <row r="40" spans="1:20" ht="15.75" thickBot="1" x14ac:dyDescent="0.3">
      <c r="A40" s="204" t="s">
        <v>29</v>
      </c>
      <c r="B40" s="106">
        <v>1095</v>
      </c>
      <c r="C40" s="106">
        <v>26664</v>
      </c>
      <c r="D40" s="106">
        <v>71191</v>
      </c>
      <c r="E40" s="106">
        <v>54929</v>
      </c>
      <c r="F40" s="106">
        <v>56801</v>
      </c>
      <c r="G40" s="106">
        <v>49130</v>
      </c>
      <c r="H40" s="106">
        <v>110469</v>
      </c>
      <c r="I40" s="106">
        <v>370279</v>
      </c>
      <c r="J40" s="107"/>
      <c r="L40" s="108" t="s">
        <v>107</v>
      </c>
      <c r="M40" s="205">
        <f t="shared" si="6"/>
        <v>2.9572295485296224E-3</v>
      </c>
      <c r="N40" s="205">
        <f t="shared" si="0"/>
        <v>7.201056500638707E-2</v>
      </c>
      <c r="O40" s="205">
        <f t="shared" si="1"/>
        <v>0.19226313131449529</v>
      </c>
      <c r="P40" s="205">
        <f t="shared" si="2"/>
        <v>0.14834489668601245</v>
      </c>
      <c r="Q40" s="205">
        <f t="shared" si="3"/>
        <v>0.15340054391418362</v>
      </c>
      <c r="R40" s="205">
        <f t="shared" si="4"/>
        <v>0.13268373307695008</v>
      </c>
      <c r="S40" s="205">
        <f t="shared" si="5"/>
        <v>0.29833990045344189</v>
      </c>
      <c r="T40" s="101"/>
    </row>
    <row r="41" spans="1:20" x14ac:dyDescent="0.25">
      <c r="A41" s="312" t="s">
        <v>287</v>
      </c>
      <c r="B41" s="312"/>
      <c r="C41" s="312"/>
      <c r="D41" s="312"/>
      <c r="E41" s="312"/>
      <c r="F41" s="312"/>
      <c r="G41" s="312"/>
      <c r="L41" s="312" t="s">
        <v>287</v>
      </c>
      <c r="M41" s="312"/>
      <c r="N41" s="312"/>
      <c r="O41" s="312"/>
      <c r="P41" s="312"/>
      <c r="Q41" s="312"/>
      <c r="R41" s="312"/>
    </row>
    <row r="42" spans="1:20" x14ac:dyDescent="0.25">
      <c r="A42" s="91"/>
      <c r="B42" s="91"/>
      <c r="C42" s="91"/>
      <c r="D42" s="91"/>
      <c r="E42" s="91"/>
      <c r="F42" s="91"/>
      <c r="G42" s="91"/>
      <c r="L42" s="91"/>
      <c r="M42" s="259"/>
      <c r="N42" s="259"/>
      <c r="O42" s="259"/>
      <c r="P42" s="259"/>
      <c r="Q42" s="259"/>
      <c r="R42" s="259"/>
      <c r="S42" s="259"/>
    </row>
    <row r="43" spans="1:20" ht="15.75" x14ac:dyDescent="0.25">
      <c r="L43" s="92"/>
    </row>
    <row r="44" spans="1:20" ht="15.75" x14ac:dyDescent="0.25">
      <c r="L44" s="92"/>
    </row>
    <row r="45" spans="1:20" ht="53.25" customHeight="1" x14ac:dyDescent="0.25">
      <c r="A45" s="93" t="s">
        <v>211</v>
      </c>
      <c r="B45" s="94" t="s">
        <v>234</v>
      </c>
      <c r="C45" s="94" t="s">
        <v>235</v>
      </c>
      <c r="D45" s="94" t="s">
        <v>236</v>
      </c>
      <c r="E45" s="94" t="s">
        <v>237</v>
      </c>
      <c r="F45" s="94" t="s">
        <v>238</v>
      </c>
      <c r="G45" s="94" t="s">
        <v>239</v>
      </c>
      <c r="H45" s="94" t="s">
        <v>240</v>
      </c>
      <c r="I45" s="94" t="s">
        <v>132</v>
      </c>
      <c r="L45" s="109" t="s">
        <v>211</v>
      </c>
      <c r="M45" s="94" t="s">
        <v>234</v>
      </c>
      <c r="N45" s="94" t="s">
        <v>235</v>
      </c>
      <c r="O45" s="94" t="s">
        <v>236</v>
      </c>
      <c r="P45" s="94" t="s">
        <v>237</v>
      </c>
      <c r="Q45" s="94" t="s">
        <v>238</v>
      </c>
      <c r="R45" s="94" t="s">
        <v>239</v>
      </c>
      <c r="S45" s="94" t="s">
        <v>240</v>
      </c>
    </row>
    <row r="46" spans="1:20" x14ac:dyDescent="0.25">
      <c r="A46" s="110" t="s">
        <v>212</v>
      </c>
      <c r="B46" s="111">
        <f>+B17+B21+B32+B33+B34</f>
        <v>146</v>
      </c>
      <c r="C46" s="111">
        <f t="shared" ref="C46:I46" si="7">+C17+C21+C32+C33+C34</f>
        <v>9110</v>
      </c>
      <c r="D46" s="111">
        <f t="shared" si="7"/>
        <v>23783</v>
      </c>
      <c r="E46" s="111">
        <f t="shared" si="7"/>
        <v>15942</v>
      </c>
      <c r="F46" s="111">
        <f t="shared" si="7"/>
        <v>19930</v>
      </c>
      <c r="G46" s="111">
        <f t="shared" si="7"/>
        <v>20777</v>
      </c>
      <c r="H46" s="111">
        <f t="shared" si="7"/>
        <v>37347</v>
      </c>
      <c r="I46" s="111">
        <f t="shared" si="7"/>
        <v>127035</v>
      </c>
      <c r="L46" s="112" t="s">
        <v>212</v>
      </c>
      <c r="M46" s="100">
        <f t="shared" ref="M46" si="8">+B46/$I46</f>
        <v>1.1492895658676743E-3</v>
      </c>
      <c r="N46" s="100">
        <f t="shared" ref="N46" si="9">+C46/$I46</f>
        <v>7.1712520171606245E-2</v>
      </c>
      <c r="O46" s="100">
        <f t="shared" ref="O46" si="10">+D46/$I46</f>
        <v>0.18721612154130751</v>
      </c>
      <c r="P46" s="100">
        <f t="shared" ref="P46" si="11">+E46/$I46</f>
        <v>0.12549297437714016</v>
      </c>
      <c r="Q46" s="100">
        <f t="shared" ref="Q46" si="12">+F46/$I46</f>
        <v>0.15688589758727908</v>
      </c>
      <c r="R46" s="100">
        <f t="shared" ref="R46" si="13">+G46/$I46</f>
        <v>0.16355335143857991</v>
      </c>
      <c r="S46" s="100">
        <f t="shared" ref="S46" si="14">+H46/$I46</f>
        <v>0.29398984531821937</v>
      </c>
    </row>
    <row r="47" spans="1:20" x14ac:dyDescent="0.25">
      <c r="A47" s="110" t="s">
        <v>213</v>
      </c>
      <c r="B47" s="111">
        <f>+B11+B12+B22+B19+B30+B39+B29</f>
        <v>572</v>
      </c>
      <c r="C47" s="111">
        <f t="shared" ref="C47:I47" si="15">+C11+C12+C22+C19+C30+C39+C29</f>
        <v>10017</v>
      </c>
      <c r="D47" s="111">
        <f t="shared" si="15"/>
        <v>31856</v>
      </c>
      <c r="E47" s="111">
        <f t="shared" si="15"/>
        <v>14883</v>
      </c>
      <c r="F47" s="111">
        <f t="shared" si="15"/>
        <v>22014</v>
      </c>
      <c r="G47" s="111">
        <f t="shared" si="15"/>
        <v>18763</v>
      </c>
      <c r="H47" s="111">
        <f t="shared" si="15"/>
        <v>51036</v>
      </c>
      <c r="I47" s="111">
        <f t="shared" si="15"/>
        <v>149141</v>
      </c>
      <c r="L47" s="113" t="s">
        <v>213</v>
      </c>
      <c r="M47" s="100">
        <f t="shared" ref="M47:M50" si="16">+B47/$I47</f>
        <v>3.835296799672793E-3</v>
      </c>
      <c r="N47" s="100">
        <f t="shared" ref="N47:N50" si="17">+C47/$I47</f>
        <v>6.7164629444619525E-2</v>
      </c>
      <c r="O47" s="100">
        <f t="shared" ref="O47:O50" si="18">+D47/$I47</f>
        <v>0.21359652945870017</v>
      </c>
      <c r="P47" s="100">
        <f t="shared" ref="P47:P50" si="19">+E47/$I47</f>
        <v>9.9791472499178635E-2</v>
      </c>
      <c r="Q47" s="100">
        <f t="shared" ref="Q47:Q50" si="20">+F47/$I47</f>
        <v>0.14760528627272179</v>
      </c>
      <c r="R47" s="100">
        <f t="shared" ref="R47:R50" si="21">+G47/$I47</f>
        <v>0.12580712211933673</v>
      </c>
      <c r="S47" s="100">
        <f t="shared" ref="S47:S50" si="22">+H47/$I47</f>
        <v>0.3421996634057704</v>
      </c>
    </row>
    <row r="48" spans="1:20" x14ac:dyDescent="0.25">
      <c r="A48" s="110" t="s">
        <v>214</v>
      </c>
      <c r="B48" s="111">
        <f>+B10+B13+B15+B20+B24+B26+B28+B31</f>
        <v>149</v>
      </c>
      <c r="C48" s="111">
        <f t="shared" ref="C48:I48" si="23">+C10+C13+C15+C20+C24+C26+C28+C31</f>
        <v>3793</v>
      </c>
      <c r="D48" s="111">
        <f t="shared" si="23"/>
        <v>7484</v>
      </c>
      <c r="E48" s="111">
        <f t="shared" si="23"/>
        <v>15834</v>
      </c>
      <c r="F48" s="111">
        <f t="shared" si="23"/>
        <v>9821</v>
      </c>
      <c r="G48" s="111">
        <f t="shared" si="23"/>
        <v>4338</v>
      </c>
      <c r="H48" s="111">
        <f t="shared" si="23"/>
        <v>13135</v>
      </c>
      <c r="I48" s="111">
        <f t="shared" si="23"/>
        <v>54554</v>
      </c>
      <c r="L48" s="113" t="s">
        <v>214</v>
      </c>
      <c r="M48" s="100">
        <f t="shared" si="16"/>
        <v>2.7312387725922939E-3</v>
      </c>
      <c r="N48" s="100">
        <f t="shared" si="17"/>
        <v>6.9527440700956844E-2</v>
      </c>
      <c r="O48" s="100">
        <f>+D48/$I48</f>
        <v>0.13718517432268945</v>
      </c>
      <c r="P48" s="100">
        <f t="shared" si="19"/>
        <v>0.29024452835722403</v>
      </c>
      <c r="Q48" s="100">
        <f t="shared" si="20"/>
        <v>0.18002346299079811</v>
      </c>
      <c r="R48" s="100">
        <f t="shared" si="21"/>
        <v>7.9517542251713896E-2</v>
      </c>
      <c r="S48" s="100">
        <f t="shared" si="22"/>
        <v>0.24077061260402538</v>
      </c>
    </row>
    <row r="49" spans="1:19" ht="15.75" thickBot="1" x14ac:dyDescent="0.3">
      <c r="A49" s="114" t="s">
        <v>215</v>
      </c>
      <c r="B49" s="115">
        <f>+B14+B16+B25+B27+B23+B18+B35+B36+B37+B38</f>
        <v>228</v>
      </c>
      <c r="C49" s="115">
        <f t="shared" ref="C49:I49" si="24">+C14+C16+C25+C27+C23+C18+C35+C36+C37+C38</f>
        <v>3744</v>
      </c>
      <c r="D49" s="115">
        <f t="shared" si="24"/>
        <v>8068</v>
      </c>
      <c r="E49" s="115">
        <f t="shared" si="24"/>
        <v>8270</v>
      </c>
      <c r="F49" s="115">
        <f t="shared" si="24"/>
        <v>5036</v>
      </c>
      <c r="G49" s="115">
        <f t="shared" si="24"/>
        <v>5252</v>
      </c>
      <c r="H49" s="115">
        <f t="shared" si="24"/>
        <v>8951</v>
      </c>
      <c r="I49" s="115">
        <f t="shared" si="24"/>
        <v>39549</v>
      </c>
      <c r="L49" s="116" t="s">
        <v>215</v>
      </c>
      <c r="M49" s="100">
        <f t="shared" si="16"/>
        <v>5.7650003792763405E-3</v>
      </c>
      <c r="N49" s="100">
        <f t="shared" si="17"/>
        <v>9.4667374649169383E-2</v>
      </c>
      <c r="O49" s="100">
        <f t="shared" si="18"/>
        <v>0.20400010114035752</v>
      </c>
      <c r="P49" s="100">
        <f t="shared" si="19"/>
        <v>0.20910768919568132</v>
      </c>
      <c r="Q49" s="100">
        <f t="shared" si="20"/>
        <v>0.12733571013173531</v>
      </c>
      <c r="R49" s="100">
        <f t="shared" si="21"/>
        <v>0.13279728943841818</v>
      </c>
      <c r="S49" s="100">
        <f t="shared" si="22"/>
        <v>0.22632683506536197</v>
      </c>
    </row>
    <row r="50" spans="1:19" ht="15.75" thickBot="1" x14ac:dyDescent="0.3">
      <c r="A50" s="117" t="s">
        <v>132</v>
      </c>
      <c r="B50" s="118">
        <f>+SUM(B46:B49)</f>
        <v>1095</v>
      </c>
      <c r="C50" s="118">
        <f t="shared" ref="C50:I50" si="25">+SUM(C46:C49)</f>
        <v>26664</v>
      </c>
      <c r="D50" s="118">
        <f t="shared" si="25"/>
        <v>71191</v>
      </c>
      <c r="E50" s="118">
        <f t="shared" si="25"/>
        <v>54929</v>
      </c>
      <c r="F50" s="118">
        <f t="shared" si="25"/>
        <v>56801</v>
      </c>
      <c r="G50" s="118">
        <f t="shared" si="25"/>
        <v>49130</v>
      </c>
      <c r="H50" s="118">
        <f t="shared" si="25"/>
        <v>110469</v>
      </c>
      <c r="I50" s="118">
        <f t="shared" si="25"/>
        <v>370279</v>
      </c>
      <c r="L50" s="119" t="s">
        <v>132</v>
      </c>
      <c r="M50" s="205">
        <f t="shared" si="16"/>
        <v>2.9572295485296224E-3</v>
      </c>
      <c r="N50" s="205">
        <f t="shared" si="17"/>
        <v>7.201056500638707E-2</v>
      </c>
      <c r="O50" s="205">
        <f t="shared" si="18"/>
        <v>0.19226313131449529</v>
      </c>
      <c r="P50" s="205">
        <f t="shared" si="19"/>
        <v>0.14834489668601245</v>
      </c>
      <c r="Q50" s="205">
        <f t="shared" si="20"/>
        <v>0.15340054391418362</v>
      </c>
      <c r="R50" s="205">
        <f t="shared" si="21"/>
        <v>0.13268373307695008</v>
      </c>
      <c r="S50" s="205">
        <f t="shared" si="22"/>
        <v>0.29833990045344189</v>
      </c>
    </row>
    <row r="51" spans="1:19" x14ac:dyDescent="0.25">
      <c r="A51" s="312" t="s">
        <v>287</v>
      </c>
      <c r="B51" s="312"/>
      <c r="C51" s="312"/>
      <c r="D51" s="312"/>
      <c r="E51" s="312"/>
      <c r="F51" s="312"/>
      <c r="G51" s="312"/>
      <c r="H51" s="110"/>
      <c r="I51" s="110"/>
      <c r="L51" s="312" t="s">
        <v>287</v>
      </c>
      <c r="M51" s="312"/>
      <c r="N51" s="312"/>
      <c r="O51" s="312"/>
      <c r="P51" s="312"/>
      <c r="Q51" s="312"/>
      <c r="R51" s="312"/>
    </row>
    <row r="54" spans="1:19" ht="15.75" x14ac:dyDescent="0.25">
      <c r="G54" s="154" t="s">
        <v>288</v>
      </c>
      <c r="I54" s="154"/>
      <c r="J54" s="154"/>
      <c r="K54" s="154"/>
      <c r="L54" s="154"/>
      <c r="M54" s="154"/>
      <c r="N54" s="154"/>
    </row>
    <row r="81" spans="7:19" x14ac:dyDescent="0.25">
      <c r="M81" s="314"/>
      <c r="N81" s="314"/>
      <c r="O81" s="314"/>
      <c r="P81" s="314"/>
      <c r="Q81" s="314"/>
      <c r="R81" s="314"/>
      <c r="S81" s="314"/>
    </row>
    <row r="82" spans="7:19" x14ac:dyDescent="0.25">
      <c r="G82" s="312" t="s">
        <v>287</v>
      </c>
      <c r="H82" s="312"/>
      <c r="I82" s="312"/>
      <c r="J82" s="312"/>
      <c r="K82" s="312"/>
      <c r="L82" s="312"/>
      <c r="M82" s="312"/>
    </row>
  </sheetData>
  <sortState xmlns:xlrd2="http://schemas.microsoft.com/office/spreadsheetml/2017/richdata2" ref="L10:S39">
    <sortCondition ref="L10:L39"/>
  </sortState>
  <mergeCells count="8">
    <mergeCell ref="G82:M82"/>
    <mergeCell ref="A8:G8"/>
    <mergeCell ref="A41:G41"/>
    <mergeCell ref="L41:R41"/>
    <mergeCell ref="L51:R51"/>
    <mergeCell ref="M81:S81"/>
    <mergeCell ref="L8:R8"/>
    <mergeCell ref="A51:G51"/>
  </mergeCells>
  <conditionalFormatting sqref="B10:H10">
    <cfRule type="colorScale" priority="12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max"/>
        <color rgb="FFFFEF9C"/>
        <color rgb="FF63BE7B"/>
      </colorScale>
    </cfRule>
  </conditionalFormatting>
  <conditionalFormatting sqref="B11:H11">
    <cfRule type="colorScale" priority="11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B12:H39">
    <cfRule type="colorScale" priority="6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max"/>
        <color rgb="FFFFEF9C"/>
        <color rgb="FF63BE7B"/>
      </colorScale>
    </cfRule>
  </conditionalFormatting>
  <conditionalFormatting sqref="M40:S40">
    <cfRule type="colorScale" priority="1">
      <colorScale>
        <cfvo type="min"/>
        <cfvo type="max"/>
        <color rgb="FFFFEF9C"/>
        <color rgb="FF63BE7B"/>
      </colorScale>
    </cfRule>
  </conditionalFormatting>
  <conditionalFormatting sqref="M46:S49">
    <cfRule type="colorScale" priority="3">
      <colorScale>
        <cfvo type="min"/>
        <cfvo type="max"/>
        <color rgb="FFFFEF9C"/>
        <color rgb="FF63BE7B"/>
      </colorScale>
    </cfRule>
  </conditionalFormatting>
  <conditionalFormatting sqref="M50:S50">
    <cfRule type="colorScale" priority="2">
      <colorScale>
        <cfvo type="min"/>
        <cfvo type="max"/>
        <color rgb="FFFFEF9C"/>
        <color rgb="FF63BE7B"/>
      </colorScale>
    </cfRule>
  </conditionalFormatting>
  <conditionalFormatting sqref="M10:T39">
    <cfRule type="colorScale" priority="15">
      <colorScale>
        <cfvo type="min"/>
        <cfvo type="max"/>
        <color rgb="FFFFEF9C"/>
        <color rgb="FF63BE7B"/>
      </colorScale>
    </cfRule>
  </conditionalFormatting>
  <conditionalFormatting sqref="T40">
    <cfRule type="colorScale" priority="14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54ABC8CB-C94C-4DA1-83E5-5D6CE5C7DCB1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19AF-6148-4B26-87B0-A35AA09E505C}">
  <dimension ref="A1:R44"/>
  <sheetViews>
    <sheetView workbookViewId="0"/>
  </sheetViews>
  <sheetFormatPr baseColWidth="10" defaultRowHeight="15" x14ac:dyDescent="0.25"/>
  <cols>
    <col min="1" max="1" width="31.28515625" style="1" customWidth="1"/>
    <col min="2" max="2" width="15.5703125" style="1" customWidth="1"/>
    <col min="3" max="3" width="12.7109375" style="1" customWidth="1"/>
    <col min="4" max="5" width="13.140625" style="1" customWidth="1"/>
    <col min="6" max="6" width="11.42578125" style="1"/>
    <col min="7" max="7" width="30.5703125" style="62" customWidth="1"/>
    <col min="8" max="8" width="11.42578125" style="62" customWidth="1"/>
    <col min="9" max="11" width="11.42578125" style="210"/>
    <col min="12" max="12" width="11.42578125" style="210" customWidth="1"/>
    <col min="13" max="18" width="11.42578125" style="62"/>
    <col min="19" max="16384" width="11.42578125" style="1"/>
  </cols>
  <sheetData>
    <row r="1" spans="1:12" x14ac:dyDescent="0.25">
      <c r="A1" s="2" t="s">
        <v>28</v>
      </c>
      <c r="C1" s="213" t="s">
        <v>258</v>
      </c>
      <c r="I1" s="213" t="s">
        <v>107</v>
      </c>
    </row>
    <row r="2" spans="1:12" x14ac:dyDescent="0.25">
      <c r="J2" s="275" t="s">
        <v>307</v>
      </c>
      <c r="K2" s="275" t="s">
        <v>308</v>
      </c>
      <c r="L2" s="275" t="s">
        <v>309</v>
      </c>
    </row>
    <row r="3" spans="1:12" ht="18.75" x14ac:dyDescent="0.3">
      <c r="A3" s="29" t="str">
        <f>Índex!A45</f>
        <v>ANÀLISI SEGONS 7 SECTORS PRODUCTIUS</v>
      </c>
      <c r="I3" s="210" t="s">
        <v>226</v>
      </c>
      <c r="J3" s="276">
        <v>0.23835616438356164</v>
      </c>
      <c r="K3" s="276">
        <v>0.76164383561643834</v>
      </c>
      <c r="L3" s="276">
        <v>-0.68705035971223016</v>
      </c>
    </row>
    <row r="4" spans="1:12" x14ac:dyDescent="0.25">
      <c r="I4" s="210" t="s">
        <v>225</v>
      </c>
      <c r="J4" s="276">
        <v>0.12650015001500151</v>
      </c>
      <c r="K4" s="276">
        <v>0.87349984998499852</v>
      </c>
      <c r="L4" s="276">
        <v>-0.85518011248980297</v>
      </c>
    </row>
    <row r="5" spans="1:12" x14ac:dyDescent="0.25">
      <c r="A5" s="28" t="str">
        <f>Índex!A50</f>
        <v>G7S2</v>
      </c>
      <c r="C5" s="28" t="str">
        <f>Índex!A7</f>
        <v>1r trimestre 2025</v>
      </c>
      <c r="I5" s="210" t="s">
        <v>224</v>
      </c>
      <c r="J5" s="276">
        <v>0.46512901911758509</v>
      </c>
      <c r="K5" s="276">
        <v>0.53487098088241491</v>
      </c>
      <c r="L5" s="276">
        <v>-0.13039025158884396</v>
      </c>
    </row>
    <row r="6" spans="1:12" ht="15.75" thickBot="1" x14ac:dyDescent="0.3">
      <c r="A6" s="30" t="str">
        <f>Índex!B50</f>
        <v>Llocs de treball segons sexe.</v>
      </c>
      <c r="B6" s="30"/>
      <c r="C6" s="30"/>
      <c r="D6" s="30"/>
      <c r="E6" s="30"/>
      <c r="F6" s="30"/>
      <c r="I6" s="210" t="s">
        <v>223</v>
      </c>
      <c r="J6" s="276">
        <v>0.32977115913269855</v>
      </c>
      <c r="K6" s="276">
        <v>0.67022884086730139</v>
      </c>
      <c r="L6" s="276">
        <v>-0.5079722939019421</v>
      </c>
    </row>
    <row r="7" spans="1:12" ht="15.75" x14ac:dyDescent="0.25">
      <c r="A7" s="315"/>
      <c r="B7" s="315"/>
      <c r="C7" s="315"/>
      <c r="D7" s="315"/>
      <c r="E7" s="315"/>
      <c r="F7" s="315"/>
      <c r="I7" s="210" t="s">
        <v>222</v>
      </c>
      <c r="J7" s="276">
        <v>0.70670233736975496</v>
      </c>
      <c r="K7" s="276">
        <v>0.29329766263024498</v>
      </c>
      <c r="L7" s="276">
        <v>1.4095055208833414</v>
      </c>
    </row>
    <row r="8" spans="1:12" ht="15.75" x14ac:dyDescent="0.25">
      <c r="A8" s="313" t="s">
        <v>294</v>
      </c>
      <c r="B8" s="313"/>
      <c r="C8" s="313"/>
      <c r="D8" s="313"/>
      <c r="E8" s="313"/>
      <c r="F8" s="313"/>
      <c r="G8" s="148"/>
      <c r="H8" s="148"/>
      <c r="I8" s="210" t="s">
        <v>221</v>
      </c>
      <c r="J8" s="276">
        <v>0.55593323834724206</v>
      </c>
      <c r="K8" s="276">
        <v>0.44406676165275799</v>
      </c>
      <c r="L8" s="276">
        <v>0.25191364532245497</v>
      </c>
    </row>
    <row r="9" spans="1:12" x14ac:dyDescent="0.25">
      <c r="A9" s="159"/>
      <c r="B9" s="160" t="s">
        <v>29</v>
      </c>
      <c r="C9" s="161" t="s">
        <v>227</v>
      </c>
      <c r="D9" s="161" t="s">
        <v>32</v>
      </c>
      <c r="G9" s="124"/>
      <c r="H9" s="124"/>
      <c r="I9" s="210" t="s">
        <v>220</v>
      </c>
      <c r="J9" s="276">
        <v>0.40525396265015523</v>
      </c>
      <c r="K9" s="276">
        <v>0.59474603734984477</v>
      </c>
      <c r="L9" s="276">
        <v>-0.31861006681785664</v>
      </c>
    </row>
    <row r="10" spans="1:12" x14ac:dyDescent="0.25">
      <c r="A10" s="162" t="s">
        <v>234</v>
      </c>
      <c r="B10" s="163">
        <v>0.23835616438356164</v>
      </c>
      <c r="C10" s="245">
        <v>0.22614010343206395</v>
      </c>
      <c r="D10" s="245">
        <v>0.23208023565717492</v>
      </c>
      <c r="G10" s="157"/>
      <c r="H10" s="272"/>
      <c r="I10" s="210" t="s">
        <v>132</v>
      </c>
      <c r="J10" s="277">
        <v>0.45124684709987201</v>
      </c>
      <c r="K10" s="277">
        <v>0.54875315290012805</v>
      </c>
      <c r="L10" s="277">
        <v>-0.17768700787401576</v>
      </c>
    </row>
    <row r="11" spans="1:12" x14ac:dyDescent="0.25">
      <c r="A11" s="164" t="s">
        <v>235</v>
      </c>
      <c r="B11" s="165">
        <v>0.12650015001500151</v>
      </c>
      <c r="C11" s="246">
        <v>0.14593367657642695</v>
      </c>
      <c r="D11" s="246">
        <v>0.13897038530941513</v>
      </c>
      <c r="G11" s="158"/>
      <c r="H11" s="273"/>
      <c r="I11" s="213" t="s">
        <v>227</v>
      </c>
      <c r="J11" s="275"/>
      <c r="K11" s="275"/>
      <c r="L11" s="275"/>
    </row>
    <row r="12" spans="1:12" x14ac:dyDescent="0.25">
      <c r="A12" s="164" t="s">
        <v>236</v>
      </c>
      <c r="B12" s="165">
        <v>0.46512901911758509</v>
      </c>
      <c r="C12" s="246">
        <v>0.49321177527248261</v>
      </c>
      <c r="D12" s="246">
        <v>0.48975262632642141</v>
      </c>
      <c r="G12" s="158"/>
      <c r="H12" s="273"/>
      <c r="J12" s="275" t="s">
        <v>307</v>
      </c>
      <c r="K12" s="275" t="s">
        <v>308</v>
      </c>
      <c r="L12" s="275" t="s">
        <v>309</v>
      </c>
    </row>
    <row r="13" spans="1:12" x14ac:dyDescent="0.25">
      <c r="A13" s="164" t="s">
        <v>237</v>
      </c>
      <c r="B13" s="165">
        <v>0.32977115913269855</v>
      </c>
      <c r="C13" s="246">
        <v>0.33592029867483553</v>
      </c>
      <c r="D13" s="246">
        <v>0.32692056749263732</v>
      </c>
      <c r="G13" s="158"/>
      <c r="H13" s="273"/>
      <c r="I13" s="210" t="s">
        <v>226</v>
      </c>
      <c r="J13" s="276">
        <v>0.22614010343206395</v>
      </c>
      <c r="K13" s="276">
        <v>0.77385989656793608</v>
      </c>
      <c r="L13" s="278">
        <v>-0.70777642770352367</v>
      </c>
    </row>
    <row r="14" spans="1:12" x14ac:dyDescent="0.25">
      <c r="A14" s="164" t="s">
        <v>238</v>
      </c>
      <c r="B14" s="165">
        <v>0.70670233736975496</v>
      </c>
      <c r="C14" s="246">
        <v>0.67174393568315172</v>
      </c>
      <c r="D14" s="246">
        <v>0.67636534982285856</v>
      </c>
      <c r="G14" s="158"/>
      <c r="H14" s="273"/>
      <c r="I14" s="210" t="s">
        <v>225</v>
      </c>
      <c r="J14" s="276">
        <v>0.14593367657642695</v>
      </c>
      <c r="K14" s="276">
        <v>0.85406632342357303</v>
      </c>
      <c r="L14" s="278">
        <v>-0.82913074479808124</v>
      </c>
    </row>
    <row r="15" spans="1:12" x14ac:dyDescent="0.25">
      <c r="A15" s="164" t="s">
        <v>239</v>
      </c>
      <c r="B15" s="165">
        <v>0.55593323834724206</v>
      </c>
      <c r="C15" s="246">
        <v>0.54111346990040754</v>
      </c>
      <c r="D15" s="246">
        <v>0.55084858331034336</v>
      </c>
      <c r="G15" s="158"/>
      <c r="H15" s="273"/>
      <c r="I15" s="210" t="s">
        <v>224</v>
      </c>
      <c r="J15" s="276">
        <v>0.49321177527248261</v>
      </c>
      <c r="K15" s="276">
        <v>0.50678822472751739</v>
      </c>
      <c r="L15" s="278">
        <v>-2.6789196734660362E-2</v>
      </c>
    </row>
    <row r="16" spans="1:12" ht="15.75" thickBot="1" x14ac:dyDescent="0.3">
      <c r="A16" s="166" t="s">
        <v>289</v>
      </c>
      <c r="B16" s="167">
        <v>0.40525396265015523</v>
      </c>
      <c r="C16" s="247">
        <v>0.44276817693343562</v>
      </c>
      <c r="D16" s="247">
        <v>0.43707499250566834</v>
      </c>
      <c r="G16" s="158"/>
      <c r="H16" s="273"/>
      <c r="I16" s="210" t="s">
        <v>223</v>
      </c>
      <c r="J16" s="276">
        <v>0.33592029867483553</v>
      </c>
      <c r="K16" s="276">
        <v>0.66407970132516447</v>
      </c>
      <c r="L16" s="278">
        <v>-0.4941566531780599</v>
      </c>
    </row>
    <row r="17" spans="1:13" ht="15.75" thickBot="1" x14ac:dyDescent="0.3">
      <c r="A17" s="168" t="s">
        <v>132</v>
      </c>
      <c r="B17" s="169">
        <v>0.45124684709987201</v>
      </c>
      <c r="C17" s="248">
        <v>0.49308945338970223</v>
      </c>
      <c r="D17" s="248">
        <v>0.47653012673111628</v>
      </c>
      <c r="G17" s="158"/>
      <c r="H17" s="273"/>
      <c r="I17" s="210" t="s">
        <v>222</v>
      </c>
      <c r="J17" s="276">
        <v>0.67174393568315172</v>
      </c>
      <c r="K17" s="276">
        <v>0.32825606431684834</v>
      </c>
      <c r="L17" s="278">
        <v>1.0464022106679272</v>
      </c>
      <c r="M17" s="260"/>
    </row>
    <row r="18" spans="1:13" x14ac:dyDescent="0.25">
      <c r="A18" s="155" t="s">
        <v>290</v>
      </c>
      <c r="G18" s="260"/>
      <c r="H18" s="260"/>
      <c r="I18" s="210" t="s">
        <v>221</v>
      </c>
      <c r="J18" s="276">
        <v>0.54111346990040754</v>
      </c>
      <c r="K18" s="276">
        <v>0.45888653009959246</v>
      </c>
      <c r="L18" s="278">
        <v>0.17918795695085943</v>
      </c>
    </row>
    <row r="19" spans="1:13" x14ac:dyDescent="0.25">
      <c r="A19" s="156" t="s">
        <v>219</v>
      </c>
      <c r="B19" s="91"/>
      <c r="C19" s="91"/>
      <c r="D19" s="91"/>
      <c r="I19" s="210" t="s">
        <v>220</v>
      </c>
      <c r="J19" s="276">
        <v>0.44276817693343562</v>
      </c>
      <c r="K19" s="276">
        <v>0.55723182306656438</v>
      </c>
      <c r="L19" s="278">
        <v>-0.20541476885367232</v>
      </c>
    </row>
    <row r="20" spans="1:13" x14ac:dyDescent="0.25">
      <c r="B20" s="77"/>
      <c r="C20" s="77"/>
      <c r="D20" s="77"/>
      <c r="E20" s="91"/>
      <c r="F20" s="91"/>
      <c r="I20" s="210" t="s">
        <v>132</v>
      </c>
      <c r="J20" s="276">
        <v>0.49308945338970223</v>
      </c>
      <c r="K20" s="276">
        <v>0.50691054661029777</v>
      </c>
      <c r="L20" s="278">
        <v>-2.7265349504004218E-2</v>
      </c>
    </row>
    <row r="21" spans="1:13" ht="15.75" x14ac:dyDescent="0.25">
      <c r="A21" s="313" t="s">
        <v>291</v>
      </c>
      <c r="B21" s="313"/>
      <c r="C21" s="313"/>
      <c r="D21" s="313"/>
      <c r="E21" s="313"/>
      <c r="F21" s="313"/>
      <c r="J21" s="275"/>
      <c r="K21" s="275"/>
      <c r="L21" s="275"/>
    </row>
    <row r="22" spans="1:13" x14ac:dyDescent="0.25">
      <c r="I22" s="213" t="s">
        <v>310</v>
      </c>
      <c r="J22" s="275"/>
      <c r="K22" s="275"/>
      <c r="L22" s="275"/>
    </row>
    <row r="23" spans="1:13" x14ac:dyDescent="0.25">
      <c r="J23" s="275" t="s">
        <v>307</v>
      </c>
      <c r="K23" s="275" t="s">
        <v>308</v>
      </c>
      <c r="L23" s="275" t="s">
        <v>309</v>
      </c>
    </row>
    <row r="24" spans="1:13" x14ac:dyDescent="0.25">
      <c r="I24" s="210" t="s">
        <v>226</v>
      </c>
      <c r="J24" s="276">
        <v>0.23208023565717492</v>
      </c>
      <c r="K24" s="276">
        <v>0.76791976434282505</v>
      </c>
      <c r="L24" s="278">
        <v>-0.6977806192346333</v>
      </c>
    </row>
    <row r="25" spans="1:13" x14ac:dyDescent="0.25">
      <c r="I25" s="210" t="s">
        <v>225</v>
      </c>
      <c r="J25" s="276">
        <v>0.13897038530941513</v>
      </c>
      <c r="K25" s="276">
        <v>0.86102961469058481</v>
      </c>
      <c r="L25" s="278">
        <v>-0.83859976133416181</v>
      </c>
    </row>
    <row r="26" spans="1:13" x14ac:dyDescent="0.25">
      <c r="I26" s="210" t="s">
        <v>224</v>
      </c>
      <c r="J26" s="276">
        <v>0.48975262632642141</v>
      </c>
      <c r="K26" s="276">
        <v>0.51024737367357864</v>
      </c>
      <c r="L26" s="278">
        <v>-4.0166296593754432E-2</v>
      </c>
    </row>
    <row r="27" spans="1:13" x14ac:dyDescent="0.25">
      <c r="I27" s="210" t="s">
        <v>223</v>
      </c>
      <c r="J27" s="276">
        <v>0.32692056749263732</v>
      </c>
      <c r="K27" s="276">
        <v>0.67307943250736268</v>
      </c>
      <c r="L27" s="278">
        <v>-0.51429125344866156</v>
      </c>
    </row>
    <row r="28" spans="1:13" x14ac:dyDescent="0.25">
      <c r="I28" s="210" t="s">
        <v>222</v>
      </c>
      <c r="J28" s="276">
        <v>0.67636534982285856</v>
      </c>
      <c r="K28" s="276">
        <v>0.32363465017714144</v>
      </c>
      <c r="L28" s="278">
        <v>1.0899039996262758</v>
      </c>
    </row>
    <row r="29" spans="1:13" x14ac:dyDescent="0.25">
      <c r="I29" s="210" t="s">
        <v>221</v>
      </c>
      <c r="J29" s="276">
        <v>0.55084858331034336</v>
      </c>
      <c r="K29" s="276">
        <v>0.44915141668965658</v>
      </c>
      <c r="L29" s="278">
        <v>0.22642067427999454</v>
      </c>
    </row>
    <row r="30" spans="1:13" x14ac:dyDescent="0.25">
      <c r="I30" s="210" t="s">
        <v>220</v>
      </c>
      <c r="J30" s="276">
        <v>0.43707499250566834</v>
      </c>
      <c r="K30" s="276">
        <v>0.56292500749433172</v>
      </c>
      <c r="L30" s="278">
        <v>-0.22356444164532982</v>
      </c>
    </row>
    <row r="31" spans="1:13" x14ac:dyDescent="0.25">
      <c r="I31" s="210" t="s">
        <v>132</v>
      </c>
      <c r="J31" s="276">
        <v>0.47653012673111628</v>
      </c>
      <c r="K31" s="276">
        <v>0.52346987326888372</v>
      </c>
      <c r="L31" s="278">
        <v>-8.9670387800248011E-2</v>
      </c>
    </row>
    <row r="44" spans="1:1" x14ac:dyDescent="0.25">
      <c r="A44" s="155" t="s">
        <v>290</v>
      </c>
    </row>
  </sheetData>
  <mergeCells count="3">
    <mergeCell ref="A7:F7"/>
    <mergeCell ref="A21:F21"/>
    <mergeCell ref="A8:F8"/>
  </mergeCells>
  <conditionalFormatting sqref="B10:B16">
    <cfRule type="colorScale" priority="3">
      <colorScale>
        <cfvo type="min"/>
        <cfvo type="max"/>
        <color rgb="FFFFEF9C"/>
        <color rgb="FF63BE7B"/>
      </colorScale>
    </cfRule>
  </conditionalFormatting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6">
    <cfRule type="colorScale" priority="1">
      <colorScale>
        <cfvo type="min"/>
        <cfvo type="max"/>
        <color rgb="FFFFEF9C"/>
        <color rgb="FF63BE7B"/>
      </colorScale>
    </cfRule>
  </conditionalFormatting>
  <conditionalFormatting sqref="H11:H17">
    <cfRule type="dataBar" priority="8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{D34A3151-F5F0-44DF-B30B-1B386995CF32}</x14:id>
        </ext>
      </extLst>
    </cfRule>
  </conditionalFormatting>
  <hyperlinks>
    <hyperlink ref="A1" location="Índex!A1" display="TORNAR A L'ÍNDEX" xr:uid="{63D8A091-F111-45CF-A486-A4ACB649099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4A3151-F5F0-44DF-B30B-1B386995CF32}">
            <x14:dataBar minLength="0" maxLength="100">
              <x14:cfvo type="autoMin"/>
              <x14:cfvo type="autoMax"/>
              <x14:negativeFillColor rgb="FFC00000"/>
              <x14:axisColor rgb="FF000000"/>
            </x14:dataBar>
          </x14:cfRule>
          <xm:sqref>H11:H17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13A7-C05A-417F-8D71-EAF9C6C5EAFB}">
  <sheetPr>
    <tabColor theme="9" tint="0.79998168889431442"/>
  </sheetPr>
  <dimension ref="A1:I41"/>
  <sheetViews>
    <sheetView tabSelected="1" topLeftCell="A7" workbookViewId="0">
      <selection activeCell="F37" sqref="A8:F37"/>
    </sheetView>
  </sheetViews>
  <sheetFormatPr baseColWidth="10" defaultRowHeight="15" x14ac:dyDescent="0.25"/>
  <cols>
    <col min="1" max="1" width="35.5703125" style="1" customWidth="1"/>
    <col min="2" max="2" width="11.42578125" style="1"/>
    <col min="3" max="3" width="13.28515625" style="1" bestFit="1" customWidth="1"/>
    <col min="4" max="4" width="14.42578125" style="1" customWidth="1"/>
    <col min="5" max="6" width="11.42578125" style="1"/>
    <col min="7" max="7" width="12.42578125" style="1" customWidth="1"/>
    <col min="8" max="8" width="12.42578125" style="1" hidden="1" customWidth="1"/>
    <col min="9" max="9" width="12.42578125" style="1" customWidth="1"/>
    <col min="10" max="16384" width="11.42578125" style="1"/>
  </cols>
  <sheetData>
    <row r="1" spans="1:8" x14ac:dyDescent="0.25">
      <c r="A1" s="2" t="s">
        <v>28</v>
      </c>
      <c r="B1" s="209" t="s">
        <v>258</v>
      </c>
    </row>
    <row r="2" spans="1:8" x14ac:dyDescent="0.25">
      <c r="D2" s="146">
        <f>B20+B30</f>
        <v>362410</v>
      </c>
    </row>
    <row r="3" spans="1:8" ht="18.75" x14ac:dyDescent="0.3">
      <c r="A3" s="29" t="s">
        <v>200</v>
      </c>
      <c r="D3" s="146">
        <f>B25+B35</f>
        <v>1924005</v>
      </c>
    </row>
    <row r="4" spans="1:8" ht="18.75" x14ac:dyDescent="0.3">
      <c r="A4" s="29"/>
    </row>
    <row r="5" spans="1:8" x14ac:dyDescent="0.25">
      <c r="A5" s="28" t="s">
        <v>277</v>
      </c>
      <c r="B5" s="28" t="str">
        <f>Índex!A7</f>
        <v>1r trimestre 2025</v>
      </c>
    </row>
    <row r="6" spans="1:8" x14ac:dyDescent="0.25">
      <c r="A6" s="28"/>
      <c r="B6" s="28"/>
    </row>
    <row r="7" spans="1:8" ht="15.75" thickBot="1" x14ac:dyDescent="0.3">
      <c r="A7" s="249" t="s">
        <v>276</v>
      </c>
      <c r="B7" s="31"/>
      <c r="C7" s="31"/>
      <c r="D7" s="31"/>
      <c r="E7" s="31"/>
      <c r="F7" s="31"/>
      <c r="H7" s="135" t="s">
        <v>275</v>
      </c>
    </row>
    <row r="8" spans="1:8" x14ac:dyDescent="0.25">
      <c r="B8" s="281" t="s">
        <v>55</v>
      </c>
      <c r="C8" s="281" t="s">
        <v>271</v>
      </c>
      <c r="D8" s="281" t="s">
        <v>270</v>
      </c>
      <c r="E8" s="283" t="s">
        <v>269</v>
      </c>
      <c r="F8" s="283"/>
      <c r="H8" s="135" t="s">
        <v>274</v>
      </c>
    </row>
    <row r="9" spans="1:8" x14ac:dyDescent="0.25">
      <c r="A9" s="133" t="s">
        <v>273</v>
      </c>
      <c r="B9" s="282"/>
      <c r="C9" s="282"/>
      <c r="D9" s="282"/>
      <c r="E9" s="132" t="s">
        <v>55</v>
      </c>
      <c r="F9" s="132" t="s">
        <v>56</v>
      </c>
      <c r="H9" s="1" t="s">
        <v>377</v>
      </c>
    </row>
    <row r="10" spans="1:8" x14ac:dyDescent="0.25">
      <c r="A10" s="28" t="s">
        <v>107</v>
      </c>
      <c r="B10" s="131">
        <v>20958</v>
      </c>
      <c r="C10" s="185">
        <f>B10/$B$16</f>
        <v>0.13535699292795556</v>
      </c>
      <c r="D10" s="185">
        <f>B10/$B$17</f>
        <v>8.5139054768810785E-2</v>
      </c>
      <c r="E10" s="131">
        <f>B10-H10</f>
        <v>46</v>
      </c>
      <c r="F10" s="122">
        <f>E10/H10</f>
        <v>2.1996939556235655E-3</v>
      </c>
      <c r="H10" s="131">
        <v>20912</v>
      </c>
    </row>
    <row r="11" spans="1:8" x14ac:dyDescent="0.25">
      <c r="A11" s="1" t="s">
        <v>268</v>
      </c>
      <c r="B11" s="131">
        <v>84703</v>
      </c>
      <c r="C11" s="122">
        <f>B11/$B$16</f>
        <v>0.54705331481900088</v>
      </c>
      <c r="D11" s="122">
        <f>B11/$B$17</f>
        <v>0.34409453936838341</v>
      </c>
      <c r="E11" s="131">
        <f t="shared" ref="E11:E17" si="0">B11-H11</f>
        <v>-27</v>
      </c>
      <c r="F11" s="122">
        <f t="shared" ref="F11:F17" si="1">E11/H11</f>
        <v>-3.1865927062433615E-4</v>
      </c>
      <c r="H11" s="131">
        <v>84730</v>
      </c>
    </row>
    <row r="12" spans="1:8" x14ac:dyDescent="0.25">
      <c r="A12" s="1" t="s">
        <v>267</v>
      </c>
      <c r="B12" s="131">
        <v>11974</v>
      </c>
      <c r="C12" s="122">
        <f>B12/$B$16</f>
        <v>7.7333936125553004E-2</v>
      </c>
      <c r="D12" s="122">
        <f>B12/$B$17</f>
        <v>4.8642763708452157E-2</v>
      </c>
      <c r="E12" s="131">
        <f t="shared" si="0"/>
        <v>65</v>
      </c>
      <c r="F12" s="122">
        <f t="shared" si="1"/>
        <v>5.4580569317323035E-3</v>
      </c>
      <c r="H12" s="131">
        <v>11909</v>
      </c>
    </row>
    <row r="13" spans="1:8" x14ac:dyDescent="0.25">
      <c r="A13" s="1" t="s">
        <v>266</v>
      </c>
      <c r="B13" s="131">
        <v>25385</v>
      </c>
      <c r="C13" s="122">
        <f>B13/$B$16</f>
        <v>0.16394871960474053</v>
      </c>
      <c r="D13" s="122">
        <f>B13/$B$17</f>
        <v>0.10312314654577068</v>
      </c>
      <c r="E13" s="131">
        <f t="shared" si="0"/>
        <v>16</v>
      </c>
      <c r="F13" s="122">
        <f t="shared" si="1"/>
        <v>6.3069100082778192E-4</v>
      </c>
      <c r="H13" s="131">
        <v>25369</v>
      </c>
    </row>
    <row r="14" spans="1:8" x14ac:dyDescent="0.25">
      <c r="A14" s="48" t="s">
        <v>265</v>
      </c>
      <c r="B14" s="128">
        <v>11697</v>
      </c>
      <c r="C14" s="127">
        <f>B14/$B$16</f>
        <v>7.5544934930732721E-2</v>
      </c>
      <c r="D14" s="127">
        <f>B14/$B$17</f>
        <v>4.7517488483193995E-2</v>
      </c>
      <c r="E14" s="128">
        <f t="shared" si="0"/>
        <v>-19</v>
      </c>
      <c r="F14" s="127">
        <f t="shared" si="1"/>
        <v>-1.6217138955274839E-3</v>
      </c>
      <c r="H14" s="128">
        <v>11716</v>
      </c>
    </row>
    <row r="15" spans="1:8" x14ac:dyDescent="0.25">
      <c r="A15" s="1" t="s">
        <v>264</v>
      </c>
      <c r="B15" s="131">
        <v>111657</v>
      </c>
      <c r="C15" s="123" t="s">
        <v>189</v>
      </c>
      <c r="D15" s="122">
        <f>B15/B16</f>
        <v>0.7211354022023444</v>
      </c>
      <c r="E15" s="131">
        <f t="shared" si="0"/>
        <v>15</v>
      </c>
      <c r="F15" s="130">
        <f t="shared" si="1"/>
        <v>1.3435803729779116E-4</v>
      </c>
      <c r="H15" s="131">
        <v>111642</v>
      </c>
    </row>
    <row r="16" spans="1:8" x14ac:dyDescent="0.25">
      <c r="A16" s="1" t="s">
        <v>263</v>
      </c>
      <c r="B16" s="131">
        <v>154835</v>
      </c>
      <c r="C16" s="123" t="s">
        <v>189</v>
      </c>
      <c r="D16" s="122">
        <f>B16/B17</f>
        <v>0.62899635199584014</v>
      </c>
      <c r="E16" s="131">
        <f t="shared" si="0"/>
        <v>79</v>
      </c>
      <c r="F16" s="130">
        <f t="shared" si="1"/>
        <v>5.1048101527565977E-4</v>
      </c>
      <c r="H16" s="131">
        <v>154756</v>
      </c>
    </row>
    <row r="17" spans="1:9" ht="15.75" thickBot="1" x14ac:dyDescent="0.3">
      <c r="A17" s="48" t="s">
        <v>32</v>
      </c>
      <c r="B17" s="128">
        <v>246162</v>
      </c>
      <c r="C17" s="129" t="s">
        <v>189</v>
      </c>
      <c r="D17" s="129" t="s">
        <v>189</v>
      </c>
      <c r="E17" s="128">
        <f t="shared" si="0"/>
        <v>552</v>
      </c>
      <c r="F17" s="127">
        <f t="shared" si="1"/>
        <v>2.2474654940759743E-3</v>
      </c>
      <c r="H17" s="128">
        <v>245610</v>
      </c>
    </row>
    <row r="18" spans="1:9" ht="15" customHeight="1" x14ac:dyDescent="0.25">
      <c r="A18" s="134"/>
      <c r="B18" s="284" t="s">
        <v>55</v>
      </c>
      <c r="C18" s="284" t="s">
        <v>271</v>
      </c>
      <c r="D18" s="284" t="s">
        <v>270</v>
      </c>
      <c r="E18" s="285" t="s">
        <v>269</v>
      </c>
      <c r="F18" s="285"/>
      <c r="H18" s="284" t="s">
        <v>55</v>
      </c>
    </row>
    <row r="19" spans="1:9" x14ac:dyDescent="0.25">
      <c r="A19" s="133" t="s">
        <v>272</v>
      </c>
      <c r="B19" s="282"/>
      <c r="C19" s="282"/>
      <c r="D19" s="282"/>
      <c r="E19" s="132" t="s">
        <v>55</v>
      </c>
      <c r="F19" s="132" t="s">
        <v>56</v>
      </c>
      <c r="H19" s="282"/>
      <c r="I19" s="72"/>
    </row>
    <row r="20" spans="1:9" x14ac:dyDescent="0.25">
      <c r="A20" s="28" t="s">
        <v>107</v>
      </c>
      <c r="B20" s="131">
        <v>313355</v>
      </c>
      <c r="C20" s="185">
        <f>B20/$B$26</f>
        <v>0.14335350818202197</v>
      </c>
      <c r="D20" s="185">
        <f t="shared" ref="D20:D26" si="2">B20/$B$27</f>
        <v>9.9807141344213687E-2</v>
      </c>
      <c r="E20" s="131">
        <f t="shared" ref="E20:E27" si="3">B20-H20</f>
        <v>2170</v>
      </c>
      <c r="F20" s="122">
        <f t="shared" ref="F20:F27" si="4">E20/H20</f>
        <v>6.9733438308401752E-3</v>
      </c>
      <c r="H20" s="184">
        <v>311185</v>
      </c>
      <c r="I20" s="72"/>
    </row>
    <row r="21" spans="1:9" x14ac:dyDescent="0.25">
      <c r="A21" s="1" t="s">
        <v>268</v>
      </c>
      <c r="B21" s="131">
        <v>1261065</v>
      </c>
      <c r="C21" s="122">
        <f>B21/$B$26</f>
        <v>0.57691146398034665</v>
      </c>
      <c r="D21" s="122">
        <f t="shared" si="2"/>
        <v>0.40166358506882233</v>
      </c>
      <c r="E21" s="131">
        <f t="shared" si="3"/>
        <v>11105</v>
      </c>
      <c r="F21" s="122">
        <f t="shared" si="4"/>
        <v>8.8842842970975073E-3</v>
      </c>
      <c r="H21" s="131">
        <v>1249960</v>
      </c>
      <c r="I21" s="72"/>
    </row>
    <row r="22" spans="1:9" x14ac:dyDescent="0.25">
      <c r="A22" s="1" t="s">
        <v>267</v>
      </c>
      <c r="B22" s="131">
        <v>107960</v>
      </c>
      <c r="C22" s="122">
        <f>B22/$B$26</f>
        <v>4.9389493524376799E-2</v>
      </c>
      <c r="D22" s="122">
        <f t="shared" si="2"/>
        <v>3.4386491294287024E-2</v>
      </c>
      <c r="E22" s="131">
        <f t="shared" si="3"/>
        <v>-1110</v>
      </c>
      <c r="F22" s="122">
        <f t="shared" si="4"/>
        <v>-1.0176950582194921E-2</v>
      </c>
      <c r="H22" s="131">
        <v>109070</v>
      </c>
      <c r="I22" s="72"/>
    </row>
    <row r="23" spans="1:9" x14ac:dyDescent="0.25">
      <c r="A23" s="1" t="s">
        <v>266</v>
      </c>
      <c r="B23" s="131">
        <v>372900</v>
      </c>
      <c r="C23" s="122">
        <f>B23/$B$26</f>
        <v>0.17059412870730001</v>
      </c>
      <c r="D23" s="122">
        <f t="shared" si="2"/>
        <v>0.11877290296072276</v>
      </c>
      <c r="E23" s="131">
        <f t="shared" si="3"/>
        <v>2450</v>
      </c>
      <c r="F23" s="122">
        <f t="shared" si="4"/>
        <v>6.6135780807126468E-3</v>
      </c>
      <c r="H23" s="131">
        <v>370450</v>
      </c>
    </row>
    <row r="24" spans="1:9" x14ac:dyDescent="0.25">
      <c r="A24" s="48" t="s">
        <v>265</v>
      </c>
      <c r="B24" s="128">
        <v>129835</v>
      </c>
      <c r="C24" s="127">
        <f>B24/$B$26</f>
        <v>5.9396858945326619E-2</v>
      </c>
      <c r="D24" s="127">
        <f t="shared" si="2"/>
        <v>4.1353928280786913E-2</v>
      </c>
      <c r="E24" s="128">
        <f t="shared" si="3"/>
        <v>1750</v>
      </c>
      <c r="F24" s="127">
        <f t="shared" si="4"/>
        <v>1.3662802045516649E-2</v>
      </c>
      <c r="H24" s="128">
        <v>128085</v>
      </c>
    </row>
    <row r="25" spans="1:9" x14ac:dyDescent="0.25">
      <c r="A25" s="1" t="s">
        <v>264</v>
      </c>
      <c r="B25" s="131">
        <v>1682390</v>
      </c>
      <c r="C25" s="123" t="s">
        <v>189</v>
      </c>
      <c r="D25" s="122">
        <f t="shared" si="2"/>
        <v>0.53586040282137404</v>
      </c>
      <c r="E25" s="131">
        <f t="shared" si="3"/>
        <v>14320</v>
      </c>
      <c r="F25" s="130">
        <f t="shared" si="4"/>
        <v>8.5847716222940285E-3</v>
      </c>
      <c r="H25" s="131">
        <v>1668070</v>
      </c>
    </row>
    <row r="26" spans="1:9" x14ac:dyDescent="0.25">
      <c r="A26" s="1" t="s">
        <v>263</v>
      </c>
      <c r="B26" s="131">
        <v>2185890</v>
      </c>
      <c r="C26" s="123" t="s">
        <v>189</v>
      </c>
      <c r="D26" s="122">
        <f t="shared" si="2"/>
        <v>0.69623089528778304</v>
      </c>
      <c r="E26" s="131">
        <f t="shared" si="3"/>
        <v>16375</v>
      </c>
      <c r="F26" s="130">
        <f t="shared" si="4"/>
        <v>7.5477698932710771E-3</v>
      </c>
      <c r="H26" s="131">
        <v>2169515</v>
      </c>
    </row>
    <row r="27" spans="1:9" ht="15.75" thickBot="1" x14ac:dyDescent="0.3">
      <c r="A27" s="48" t="s">
        <v>32</v>
      </c>
      <c r="B27" s="128">
        <v>3139605</v>
      </c>
      <c r="C27" s="129" t="s">
        <v>189</v>
      </c>
      <c r="D27" s="129" t="s">
        <v>189</v>
      </c>
      <c r="E27" s="128">
        <f t="shared" si="3"/>
        <v>30845</v>
      </c>
      <c r="F27" s="127">
        <f t="shared" si="4"/>
        <v>9.921962454483459E-3</v>
      </c>
      <c r="H27" s="128">
        <v>3108760</v>
      </c>
    </row>
    <row r="28" spans="1:9" ht="15" customHeight="1" x14ac:dyDescent="0.25">
      <c r="A28" s="134"/>
      <c r="B28" s="284" t="s">
        <v>55</v>
      </c>
      <c r="C28" s="284" t="s">
        <v>271</v>
      </c>
      <c r="D28" s="284" t="s">
        <v>270</v>
      </c>
      <c r="E28" s="285" t="s">
        <v>269</v>
      </c>
      <c r="F28" s="285"/>
      <c r="H28" s="284" t="s">
        <v>55</v>
      </c>
    </row>
    <row r="29" spans="1:9" x14ac:dyDescent="0.25">
      <c r="A29" s="133" t="s">
        <v>280</v>
      </c>
      <c r="B29" s="282"/>
      <c r="C29" s="282"/>
      <c r="D29" s="282"/>
      <c r="E29" s="132" t="s">
        <v>55</v>
      </c>
      <c r="F29" s="132" t="s">
        <v>56</v>
      </c>
      <c r="H29" s="282"/>
    </row>
    <row r="30" spans="1:9" x14ac:dyDescent="0.25">
      <c r="A30" s="28" t="s">
        <v>107</v>
      </c>
      <c r="B30" s="184">
        <v>49055</v>
      </c>
      <c r="C30" s="185">
        <f>B30/$B$36</f>
        <v>0.13873020361990951</v>
      </c>
      <c r="D30" s="185">
        <f t="shared" ref="D30:D36" si="5">B30/$B$37</f>
        <v>8.659846592463788E-2</v>
      </c>
      <c r="E30" s="131">
        <f t="shared" ref="E30:E37" si="6">B30-H30</f>
        <v>-180</v>
      </c>
      <c r="F30" s="122">
        <f>E30/H30</f>
        <v>-3.6559358180156391E-3</v>
      </c>
      <c r="G30" s="72"/>
      <c r="H30" s="184">
        <v>49235</v>
      </c>
    </row>
    <row r="31" spans="1:9" x14ac:dyDescent="0.25">
      <c r="A31" s="1" t="s">
        <v>268</v>
      </c>
      <c r="B31" s="131">
        <v>178280</v>
      </c>
      <c r="C31" s="122">
        <f>B31/$B$36</f>
        <v>0.50418552036199094</v>
      </c>
      <c r="D31" s="122">
        <f t="shared" si="5"/>
        <v>0.31472376934144208</v>
      </c>
      <c r="E31" s="131">
        <f t="shared" si="6"/>
        <v>-235</v>
      </c>
      <c r="F31" s="122">
        <f t="shared" ref="F31:F37" si="7">E31/H31</f>
        <v>-1.3164159874520349E-3</v>
      </c>
      <c r="H31" s="131">
        <v>178515</v>
      </c>
    </row>
    <row r="32" spans="1:9" x14ac:dyDescent="0.25">
      <c r="A32" s="1" t="s">
        <v>267</v>
      </c>
      <c r="B32" s="131">
        <v>34200</v>
      </c>
      <c r="C32" s="122">
        <f>B32/$B$36</f>
        <v>9.6719457013574664E-2</v>
      </c>
      <c r="D32" s="122">
        <f t="shared" si="5"/>
        <v>6.0374427369740406E-2</v>
      </c>
      <c r="E32" s="131">
        <f t="shared" si="6"/>
        <v>45</v>
      </c>
      <c r="F32" s="122">
        <f t="shared" si="7"/>
        <v>1.3175230566534915E-3</v>
      </c>
      <c r="H32" s="131">
        <v>34155</v>
      </c>
    </row>
    <row r="33" spans="1:8" x14ac:dyDescent="0.25">
      <c r="A33" s="1" t="s">
        <v>266</v>
      </c>
      <c r="B33" s="131">
        <v>61755</v>
      </c>
      <c r="C33" s="122">
        <f>B33/$B$36</f>
        <v>0.17464649321266967</v>
      </c>
      <c r="D33" s="122">
        <f t="shared" si="5"/>
        <v>0.10901820942158827</v>
      </c>
      <c r="E33" s="131">
        <f t="shared" si="6"/>
        <v>-75</v>
      </c>
      <c r="F33" s="122">
        <f t="shared" si="7"/>
        <v>-1.2130033964095099E-3</v>
      </c>
      <c r="H33" s="131">
        <v>61830</v>
      </c>
    </row>
    <row r="34" spans="1:8" x14ac:dyDescent="0.25">
      <c r="A34" s="48" t="s">
        <v>265</v>
      </c>
      <c r="B34" s="128">
        <v>29930</v>
      </c>
      <c r="C34" s="127">
        <f>B34/$B$36</f>
        <v>8.4643665158371045E-2</v>
      </c>
      <c r="D34" s="127">
        <f t="shared" si="5"/>
        <v>5.2836450619190949E-2</v>
      </c>
      <c r="E34" s="128">
        <f t="shared" si="6"/>
        <v>-45</v>
      </c>
      <c r="F34" s="127">
        <f t="shared" si="7"/>
        <v>-1.5012510425354462E-3</v>
      </c>
      <c r="H34" s="128">
        <v>29975</v>
      </c>
    </row>
    <row r="35" spans="1:8" x14ac:dyDescent="0.25">
      <c r="A35" s="1" t="s">
        <v>264</v>
      </c>
      <c r="B35" s="131">
        <v>241615</v>
      </c>
      <c r="C35" s="123" t="s">
        <v>189</v>
      </c>
      <c r="D35" s="122">
        <f t="shared" si="5"/>
        <v>0.42653120669414701</v>
      </c>
      <c r="E35" s="131">
        <f t="shared" si="6"/>
        <v>-425</v>
      </c>
      <c r="F35" s="130">
        <f t="shared" si="7"/>
        <v>-1.7559081143612627E-3</v>
      </c>
      <c r="H35" s="131">
        <v>242040</v>
      </c>
    </row>
    <row r="36" spans="1:8" x14ac:dyDescent="0.25">
      <c r="A36" s="1" t="s">
        <v>263</v>
      </c>
      <c r="B36" s="131">
        <v>353600</v>
      </c>
      <c r="C36" s="123" t="s">
        <v>189</v>
      </c>
      <c r="D36" s="122">
        <f t="shared" si="5"/>
        <v>0.62422214964737455</v>
      </c>
      <c r="E36" s="131">
        <f t="shared" si="6"/>
        <v>-490</v>
      </c>
      <c r="F36" s="130">
        <f t="shared" si="7"/>
        <v>-1.3838289700358667E-3</v>
      </c>
      <c r="H36" s="131">
        <v>354090</v>
      </c>
    </row>
    <row r="37" spans="1:8" x14ac:dyDescent="0.25">
      <c r="A37" s="48" t="s">
        <v>32</v>
      </c>
      <c r="B37" s="128">
        <v>566465</v>
      </c>
      <c r="C37" s="129" t="s">
        <v>189</v>
      </c>
      <c r="D37" s="129" t="s">
        <v>189</v>
      </c>
      <c r="E37" s="128">
        <f t="shared" si="6"/>
        <v>-770</v>
      </c>
      <c r="F37" s="127">
        <f t="shared" si="7"/>
        <v>-1.3574620748014491E-3</v>
      </c>
      <c r="H37" s="128">
        <v>567235</v>
      </c>
    </row>
    <row r="38" spans="1:8" x14ac:dyDescent="0.25">
      <c r="A38" s="152" t="s">
        <v>282</v>
      </c>
    </row>
    <row r="39" spans="1:8" ht="15.75" x14ac:dyDescent="0.3">
      <c r="B39" s="223"/>
      <c r="H39" s="223"/>
    </row>
    <row r="41" spans="1:8" x14ac:dyDescent="0.25">
      <c r="B41" s="146">
        <f>B30+B20</f>
        <v>362410</v>
      </c>
      <c r="H41" s="146">
        <f>H30+H20</f>
        <v>360420</v>
      </c>
    </row>
  </sheetData>
  <mergeCells count="14">
    <mergeCell ref="H18:H19"/>
    <mergeCell ref="H28:H29"/>
    <mergeCell ref="B28:B29"/>
    <mergeCell ref="C28:C29"/>
    <mergeCell ref="D28:D29"/>
    <mergeCell ref="E28:F28"/>
    <mergeCell ref="B8:B9"/>
    <mergeCell ref="C8:C9"/>
    <mergeCell ref="D8:D9"/>
    <mergeCell ref="E8:F8"/>
    <mergeCell ref="B18:B19"/>
    <mergeCell ref="C18:C19"/>
    <mergeCell ref="D18:D19"/>
    <mergeCell ref="E18:F18"/>
  </mergeCells>
  <conditionalFormatting sqref="C10:C14">
    <cfRule type="colorScale" priority="6">
      <colorScale>
        <cfvo type="min"/>
        <cfvo type="max"/>
        <color rgb="FFFFEF9C"/>
        <color rgb="FF63BE7B"/>
      </colorScale>
    </cfRule>
  </conditionalFormatting>
  <conditionalFormatting sqref="C20:C24">
    <cfRule type="colorScale" priority="4">
      <colorScale>
        <cfvo type="min"/>
        <cfvo type="max"/>
        <color rgb="FFFFEF9C"/>
        <color rgb="FF63BE7B"/>
      </colorScale>
    </cfRule>
  </conditionalFormatting>
  <conditionalFormatting sqref="C30:C34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4">
    <cfRule type="colorScale" priority="5">
      <colorScale>
        <cfvo type="min"/>
        <cfvo type="max"/>
        <color rgb="FFFFEF9C"/>
        <color rgb="FF63BE7B"/>
      </colorScale>
    </cfRule>
  </conditionalFormatting>
  <conditionalFormatting sqref="D20:D24">
    <cfRule type="colorScale" priority="3">
      <colorScale>
        <cfvo type="min"/>
        <cfvo type="max"/>
        <color rgb="FFFFEF9C"/>
        <color rgb="FF63BE7B"/>
      </colorScale>
    </cfRule>
  </conditionalFormatting>
  <conditionalFormatting sqref="D30:D34">
    <cfRule type="colorScale" priority="1">
      <colorScale>
        <cfvo type="min"/>
        <cfvo type="max"/>
        <color rgb="FFFFEF9C"/>
        <color rgb="FF63BE7B"/>
      </colorScale>
    </cfRule>
  </conditionalFormatting>
  <conditionalFormatting sqref="F10:F1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{105649F9-53E3-498C-BD15-3F5C0458A439}</x14:id>
        </ext>
      </extLst>
    </cfRule>
  </conditionalFormatting>
  <conditionalFormatting sqref="F20:F27">
    <cfRule type="dataBar" priority="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{17F2616A-2568-43BB-8CD2-D483B7CCE85E}</x14:id>
        </ext>
      </extLst>
    </cfRule>
  </conditionalFormatting>
  <conditionalFormatting sqref="F30:F37">
    <cfRule type="dataBar" priority="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{BCC438DE-98B8-4712-A6C3-553F2C578430}</x14:id>
        </ext>
      </extLst>
    </cfRule>
  </conditionalFormatting>
  <hyperlinks>
    <hyperlink ref="A1" location="Índex!A1" display="TORNAR A L'ÍNDEX" xr:uid="{1A0E21C6-F343-4B54-9A68-D21B0A771D33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5649F9-53E3-498C-BD15-3F5C0458A439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F10:F17</xm:sqref>
        </x14:conditionalFormatting>
        <x14:conditionalFormatting xmlns:xm="http://schemas.microsoft.com/office/excel/2006/main">
          <x14:cfRule type="dataBar" id="{17F2616A-2568-43BB-8CD2-D483B7CCE85E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F20:F27</xm:sqref>
        </x14:conditionalFormatting>
        <x14:conditionalFormatting xmlns:xm="http://schemas.microsoft.com/office/excel/2006/main">
          <x14:cfRule type="dataBar" id="{BCC438DE-98B8-4712-A6C3-553F2C578430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F30:F37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5697-DB1E-4A59-B674-D0100162EEBE}">
  <dimension ref="A1:F16"/>
  <sheetViews>
    <sheetView workbookViewId="0"/>
  </sheetViews>
  <sheetFormatPr baseColWidth="10" defaultRowHeight="15" x14ac:dyDescent="0.25"/>
  <cols>
    <col min="1" max="1" width="31.85546875" style="1" customWidth="1"/>
    <col min="2" max="16384" width="11.42578125" style="1"/>
  </cols>
  <sheetData>
    <row r="1" spans="1:6" x14ac:dyDescent="0.25">
      <c r="A1" s="2" t="s">
        <v>28</v>
      </c>
      <c r="B1" s="213" t="s">
        <v>258</v>
      </c>
    </row>
    <row r="3" spans="1:6" ht="18.75" x14ac:dyDescent="0.3">
      <c r="A3" s="29" t="str">
        <f>Índex!A45</f>
        <v>ANÀLISI SEGONS 7 SECTORS PRODUCTIUS</v>
      </c>
    </row>
    <row r="5" spans="1:6" x14ac:dyDescent="0.25">
      <c r="A5" s="28" t="str">
        <f>Índex!A51</f>
        <v>T7S3</v>
      </c>
      <c r="C5" s="28" t="str">
        <f>Índex!A7</f>
        <v>1r trimestre 2025</v>
      </c>
    </row>
    <row r="6" spans="1:6" ht="15.75" thickBot="1" x14ac:dyDescent="0.3">
      <c r="A6" s="30" t="str">
        <f>Índex!B51</f>
        <v>Diferencial segons sexe de les activitats econòmiques.</v>
      </c>
      <c r="B6" s="30"/>
      <c r="C6" s="30"/>
      <c r="D6" s="30"/>
      <c r="E6" s="30"/>
      <c r="F6" s="30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170"/>
      <c r="B8" s="171" t="s">
        <v>56</v>
      </c>
      <c r="C8" s="171" t="s">
        <v>249</v>
      </c>
      <c r="D8" s="124"/>
      <c r="E8" s="124"/>
      <c r="F8" s="124"/>
    </row>
    <row r="9" spans="1:6" x14ac:dyDescent="0.25">
      <c r="A9" s="172" t="s">
        <v>234</v>
      </c>
      <c r="B9" s="173">
        <v>-0.68705035971223016</v>
      </c>
      <c r="C9" s="174">
        <v>-573</v>
      </c>
      <c r="D9" s="124"/>
      <c r="E9" s="124"/>
      <c r="F9" s="124"/>
    </row>
    <row r="10" spans="1:6" x14ac:dyDescent="0.25">
      <c r="A10" s="175" t="s">
        <v>235</v>
      </c>
      <c r="B10" s="176">
        <v>-0.85518011248980297</v>
      </c>
      <c r="C10" s="177">
        <v>-19918</v>
      </c>
      <c r="D10" s="124"/>
      <c r="E10" s="124"/>
      <c r="F10" s="124"/>
    </row>
    <row r="11" spans="1:6" x14ac:dyDescent="0.25">
      <c r="A11" s="175" t="s">
        <v>236</v>
      </c>
      <c r="B11" s="176">
        <v>-0.13039025158884396</v>
      </c>
      <c r="C11" s="177">
        <v>-4965</v>
      </c>
      <c r="D11" s="124"/>
      <c r="E11" s="124"/>
      <c r="F11" s="124"/>
    </row>
    <row r="12" spans="1:6" x14ac:dyDescent="0.25">
      <c r="A12" s="175" t="s">
        <v>237</v>
      </c>
      <c r="B12" s="176">
        <v>-0.5079722939019421</v>
      </c>
      <c r="C12" s="177">
        <v>-18701</v>
      </c>
      <c r="D12" s="124"/>
      <c r="E12" s="124"/>
      <c r="F12" s="124"/>
    </row>
    <row r="13" spans="1:6" x14ac:dyDescent="0.25">
      <c r="A13" s="175" t="s">
        <v>238</v>
      </c>
      <c r="B13" s="176">
        <v>1.4095055208833414</v>
      </c>
      <c r="C13" s="177">
        <v>23488</v>
      </c>
      <c r="D13" s="124"/>
      <c r="E13" s="124"/>
      <c r="F13" s="124"/>
    </row>
    <row r="14" spans="1:6" x14ac:dyDescent="0.25">
      <c r="A14" s="175" t="s">
        <v>239</v>
      </c>
      <c r="B14" s="176">
        <v>0.25191364532245497</v>
      </c>
      <c r="C14" s="177">
        <v>5496</v>
      </c>
      <c r="D14" s="124"/>
      <c r="E14" s="124"/>
      <c r="F14" s="124"/>
    </row>
    <row r="15" spans="1:6" ht="15.75" thickBot="1" x14ac:dyDescent="0.3">
      <c r="A15" s="178" t="s">
        <v>289</v>
      </c>
      <c r="B15" s="179">
        <v>-0.31861006681785664</v>
      </c>
      <c r="C15" s="180">
        <v>-20933</v>
      </c>
      <c r="D15" s="124"/>
      <c r="E15" s="124"/>
      <c r="F15" s="124"/>
    </row>
    <row r="16" spans="1:6" x14ac:dyDescent="0.25">
      <c r="A16" s="155" t="s">
        <v>290</v>
      </c>
    </row>
  </sheetData>
  <conditionalFormatting sqref="B9:B15"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{112E75AF-CFB8-4CAE-896B-FBE80CC54AB3}</x14:id>
        </ext>
      </extLst>
    </cfRule>
  </conditionalFormatting>
  <conditionalFormatting sqref="C9:C15">
    <cfRule type="dataBar" priority="1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{9F826193-1323-4261-B8C0-B872103AE548}</x14:id>
        </ext>
      </extLst>
    </cfRule>
  </conditionalFormatting>
  <hyperlinks>
    <hyperlink ref="A1" location="Índex!A1" display="TORNAR A L'ÍNDEX" xr:uid="{F4B794D9-095F-4FD1-AFCD-6DEF3AA37014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2E75AF-CFB8-4CAE-896B-FBE80CC54AB3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B9:B15</xm:sqref>
        </x14:conditionalFormatting>
        <x14:conditionalFormatting xmlns:xm="http://schemas.microsoft.com/office/excel/2006/main">
          <x14:cfRule type="dataBar" id="{9F826193-1323-4261-B8C0-B872103AE548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C9:C15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0B90-8997-4531-9472-62D1D6591B08}">
  <dimension ref="A1:M34"/>
  <sheetViews>
    <sheetView workbookViewId="0"/>
  </sheetViews>
  <sheetFormatPr baseColWidth="10" defaultRowHeight="15" x14ac:dyDescent="0.25"/>
  <cols>
    <col min="1" max="1" width="38.42578125" style="1" customWidth="1"/>
    <col min="2" max="2" width="19" style="1" customWidth="1"/>
    <col min="3" max="3" width="17.85546875" style="1" customWidth="1"/>
    <col min="4" max="6" width="16.85546875" style="1" customWidth="1"/>
    <col min="7" max="9" width="16.85546875" style="62" customWidth="1"/>
    <col min="10" max="10" width="11.42578125" style="62"/>
    <col min="11" max="12" width="11.42578125" style="36"/>
    <col min="13" max="13" width="15.5703125" style="36" customWidth="1"/>
    <col min="14" max="18" width="15.5703125" style="1" customWidth="1"/>
    <col min="19" max="16384" width="11.42578125" style="1"/>
  </cols>
  <sheetData>
    <row r="1" spans="1:6" x14ac:dyDescent="0.25">
      <c r="A1" s="2" t="s">
        <v>28</v>
      </c>
    </row>
    <row r="3" spans="1:6" ht="18.75" x14ac:dyDescent="0.3">
      <c r="A3" s="29" t="str">
        <f>Índex!A53</f>
        <v xml:space="preserve"> ÚS DE TECNOLOGIA i CONEIXEMENT</v>
      </c>
    </row>
    <row r="5" spans="1:6" x14ac:dyDescent="0.25">
      <c r="A5" s="28" t="str">
        <f>Índex!A55</f>
        <v>TTC1</v>
      </c>
      <c r="C5" s="28" t="str">
        <f>Índex!A7</f>
        <v>1r trimestre 2025</v>
      </c>
    </row>
    <row r="6" spans="1:6" ht="15.75" thickBot="1" x14ac:dyDescent="0.3">
      <c r="A6" s="30" t="str">
        <f>Índex!B55</f>
        <v>Llocs de treball segons ús de tecnologia i coneixement. Baix Llobregat i àmbits territorials.</v>
      </c>
      <c r="B6" s="30"/>
      <c r="C6" s="30"/>
      <c r="D6" s="30"/>
      <c r="E6" s="30"/>
      <c r="F6" s="30"/>
    </row>
    <row r="9" spans="1:6" x14ac:dyDescent="0.25">
      <c r="A9" s="197"/>
      <c r="B9" s="121" t="s">
        <v>223</v>
      </c>
      <c r="C9" s="120" t="s">
        <v>245</v>
      </c>
    </row>
    <row r="10" spans="1:6" ht="45" x14ac:dyDescent="0.25">
      <c r="A10" s="198"/>
      <c r="B10" s="195" t="s">
        <v>244</v>
      </c>
      <c r="C10" s="181" t="s">
        <v>243</v>
      </c>
    </row>
    <row r="11" spans="1:6" x14ac:dyDescent="0.25">
      <c r="A11" s="196" t="s">
        <v>29</v>
      </c>
      <c r="B11" s="183">
        <v>0.38382147838214786</v>
      </c>
      <c r="C11" s="183">
        <v>0.42694366324956906</v>
      </c>
    </row>
    <row r="12" spans="1:6" x14ac:dyDescent="0.25">
      <c r="A12" s="182" t="s">
        <v>31</v>
      </c>
      <c r="B12" s="183">
        <v>0.40813409792677546</v>
      </c>
      <c r="C12" s="183">
        <v>0.5115479091671068</v>
      </c>
    </row>
    <row r="13" spans="1:6" x14ac:dyDescent="0.25">
      <c r="A13" s="199" t="s">
        <v>32</v>
      </c>
      <c r="B13" s="200">
        <v>0.32802679031427101</v>
      </c>
      <c r="C13" s="200">
        <v>0.49326544077767837</v>
      </c>
    </row>
    <row r="14" spans="1:6" x14ac:dyDescent="0.25">
      <c r="A14" s="152" t="s">
        <v>282</v>
      </c>
    </row>
    <row r="19" spans="1:1" ht="15.75" x14ac:dyDescent="0.25">
      <c r="A19" s="7" t="s">
        <v>305</v>
      </c>
    </row>
    <row r="34" spans="1:1" x14ac:dyDescent="0.25">
      <c r="A34" s="152" t="s">
        <v>282</v>
      </c>
    </row>
  </sheetData>
  <conditionalFormatting sqref="B11:C1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356AD654-D02B-4B13-910F-7F9AFA258A53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7A79-1EB9-40B5-8B5B-EC8CE834F52C}">
  <dimension ref="A1:F40"/>
  <sheetViews>
    <sheetView workbookViewId="0"/>
  </sheetViews>
  <sheetFormatPr baseColWidth="10" defaultRowHeight="15" x14ac:dyDescent="0.25"/>
  <cols>
    <col min="1" max="1" width="27.85546875" style="1" customWidth="1"/>
    <col min="2" max="2" width="16.7109375" style="1" customWidth="1"/>
    <col min="3" max="3" width="16.28515625" style="1" customWidth="1"/>
    <col min="4" max="4" width="16.85546875" style="1" customWidth="1"/>
    <col min="5" max="16384" width="11.42578125" style="1"/>
  </cols>
  <sheetData>
    <row r="1" spans="1:6" x14ac:dyDescent="0.25">
      <c r="A1" s="2" t="s">
        <v>28</v>
      </c>
      <c r="B1" s="213" t="s">
        <v>258</v>
      </c>
    </row>
    <row r="3" spans="1:6" ht="18.75" x14ac:dyDescent="0.3">
      <c r="A3" s="29" t="str">
        <f>Índex!A53</f>
        <v xml:space="preserve"> ÚS DE TECNOLOGIA i CONEIXEMENT</v>
      </c>
    </row>
    <row r="5" spans="1:6" x14ac:dyDescent="0.25">
      <c r="A5" s="28" t="str">
        <f>Índex!A56</f>
        <v>TTC2</v>
      </c>
      <c r="C5" s="28" t="str">
        <f>Índex!A7</f>
        <v>1r trimestre 2025</v>
      </c>
    </row>
    <row r="6" spans="1:6" ht="15.75" thickBot="1" x14ac:dyDescent="0.3">
      <c r="A6" s="30" t="str">
        <f>Índex!B56</f>
        <v>Llocs de treball segons ús de tecnologia i coneixement. Dades municipals.</v>
      </c>
      <c r="B6" s="30"/>
      <c r="C6" s="30"/>
      <c r="D6" s="30"/>
      <c r="E6" s="30"/>
      <c r="F6" s="30"/>
    </row>
    <row r="8" spans="1:6" x14ac:dyDescent="0.25">
      <c r="A8" s="316"/>
      <c r="B8" s="120" t="s">
        <v>223</v>
      </c>
      <c r="C8" s="120" t="s">
        <v>245</v>
      </c>
      <c r="D8" s="76"/>
    </row>
    <row r="9" spans="1:6" ht="42.75" customHeight="1" x14ac:dyDescent="0.25">
      <c r="A9" s="317"/>
      <c r="B9" s="181" t="s">
        <v>244</v>
      </c>
      <c r="C9" s="181" t="s">
        <v>243</v>
      </c>
      <c r="D9" s="95"/>
      <c r="E9" s="95"/>
      <c r="F9" s="95"/>
    </row>
    <row r="10" spans="1:6" x14ac:dyDescent="0.25">
      <c r="A10" s="229" t="s">
        <v>77</v>
      </c>
      <c r="B10" s="234">
        <v>0.56560415122312824</v>
      </c>
      <c r="C10" s="230">
        <v>0.26751592356687898</v>
      </c>
      <c r="D10" s="95"/>
      <c r="E10" s="95"/>
      <c r="F10" s="95"/>
    </row>
    <row r="11" spans="1:6" x14ac:dyDescent="0.25">
      <c r="A11" s="231" t="s">
        <v>78</v>
      </c>
      <c r="B11" s="235">
        <v>0.13461538461538461</v>
      </c>
      <c r="C11" s="232">
        <v>0.45836701697655619</v>
      </c>
      <c r="D11" s="95"/>
      <c r="E11" s="95"/>
      <c r="F11" s="95"/>
    </row>
    <row r="12" spans="1:6" x14ac:dyDescent="0.25">
      <c r="A12" s="231" t="s">
        <v>79</v>
      </c>
      <c r="B12" s="235">
        <v>0.38362760834670945</v>
      </c>
      <c r="C12" s="232">
        <v>0.39443703793479579</v>
      </c>
      <c r="D12" s="95"/>
      <c r="E12" s="95"/>
      <c r="F12" s="95"/>
    </row>
    <row r="13" spans="1:6" x14ac:dyDescent="0.25">
      <c r="A13" s="231" t="s">
        <v>80</v>
      </c>
      <c r="B13" s="235">
        <v>0.23076923076923078</v>
      </c>
      <c r="C13" s="232">
        <v>0.68506787330316743</v>
      </c>
      <c r="D13" s="95"/>
      <c r="E13" s="95"/>
      <c r="F13" s="95"/>
    </row>
    <row r="14" spans="1:6" x14ac:dyDescent="0.25">
      <c r="A14" s="231" t="s">
        <v>81</v>
      </c>
      <c r="B14" s="235">
        <v>0.61111111111111116</v>
      </c>
      <c r="C14" s="232">
        <v>0.41380807642205819</v>
      </c>
      <c r="D14" s="95"/>
      <c r="E14" s="95"/>
      <c r="F14" s="95"/>
    </row>
    <row r="15" spans="1:6" x14ac:dyDescent="0.25">
      <c r="A15" s="231" t="s">
        <v>82</v>
      </c>
      <c r="B15" s="235">
        <v>0.20512820512820512</v>
      </c>
      <c r="C15" s="232">
        <v>0.4546525323910483</v>
      </c>
      <c r="D15" s="95"/>
      <c r="E15" s="95"/>
      <c r="F15" s="95"/>
    </row>
    <row r="16" spans="1:6" x14ac:dyDescent="0.25">
      <c r="A16" s="231" t="s">
        <v>83</v>
      </c>
      <c r="B16" s="235">
        <v>0.55875299760191843</v>
      </c>
      <c r="C16" s="232">
        <v>0.44953350296861749</v>
      </c>
      <c r="D16" s="95"/>
      <c r="E16" s="95"/>
      <c r="F16" s="95"/>
    </row>
    <row r="17" spans="1:6" x14ac:dyDescent="0.25">
      <c r="A17" s="231" t="s">
        <v>84</v>
      </c>
      <c r="B17" s="235">
        <v>0.40618729096989964</v>
      </c>
      <c r="C17" s="232">
        <v>0.39959037916185275</v>
      </c>
      <c r="D17" s="95"/>
      <c r="E17" s="95"/>
      <c r="F17" s="95"/>
    </row>
    <row r="18" spans="1:6" x14ac:dyDescent="0.25">
      <c r="A18" s="231" t="s">
        <v>85</v>
      </c>
      <c r="B18" s="235">
        <v>0.28722002635046112</v>
      </c>
      <c r="C18" s="232">
        <v>0.17754569190600522</v>
      </c>
      <c r="D18" s="95"/>
      <c r="E18" s="95"/>
      <c r="F18" s="95"/>
    </row>
    <row r="19" spans="1:6" x14ac:dyDescent="0.25">
      <c r="A19" s="231" t="s">
        <v>86</v>
      </c>
      <c r="B19" s="235">
        <v>0.27614213197969545</v>
      </c>
      <c r="C19" s="232">
        <v>0.38020854383057834</v>
      </c>
      <c r="D19" s="95"/>
      <c r="E19" s="95"/>
      <c r="F19" s="95"/>
    </row>
    <row r="20" spans="1:6" x14ac:dyDescent="0.25">
      <c r="A20" s="231" t="s">
        <v>87</v>
      </c>
      <c r="B20" s="235">
        <v>0.33395061728395059</v>
      </c>
      <c r="C20" s="232">
        <v>0.39801297648012979</v>
      </c>
      <c r="D20" s="95"/>
      <c r="E20" s="95"/>
      <c r="F20" s="95"/>
    </row>
    <row r="21" spans="1:6" x14ac:dyDescent="0.25">
      <c r="A21" s="231" t="s">
        <v>88</v>
      </c>
      <c r="B21" s="235">
        <v>0.26876443418013857</v>
      </c>
      <c r="C21" s="232">
        <v>0.48987854251012147</v>
      </c>
      <c r="D21" s="95"/>
      <c r="E21" s="95"/>
      <c r="F21" s="95"/>
    </row>
    <row r="22" spans="1:6" x14ac:dyDescent="0.25">
      <c r="A22" s="231" t="s">
        <v>89</v>
      </c>
      <c r="B22" s="235">
        <v>0.50309748940332577</v>
      </c>
      <c r="C22" s="232">
        <v>0.3090486495151078</v>
      </c>
      <c r="D22" s="95"/>
      <c r="E22" s="95"/>
      <c r="F22" s="95"/>
    </row>
    <row r="23" spans="1:6" x14ac:dyDescent="0.25">
      <c r="A23" s="231" t="s">
        <v>90</v>
      </c>
      <c r="B23" s="235">
        <v>0.35502958579881655</v>
      </c>
      <c r="C23" s="232">
        <v>0.38816738816738816</v>
      </c>
      <c r="D23" s="95"/>
      <c r="E23" s="95"/>
      <c r="F23" s="95"/>
    </row>
    <row r="24" spans="1:6" x14ac:dyDescent="0.25">
      <c r="A24" s="231" t="s">
        <v>91</v>
      </c>
      <c r="B24" s="235">
        <v>0.44677615571776158</v>
      </c>
      <c r="C24" s="232">
        <v>0.5541540327471195</v>
      </c>
      <c r="D24" s="95"/>
      <c r="E24" s="95"/>
      <c r="F24" s="95"/>
    </row>
    <row r="25" spans="1:6" x14ac:dyDescent="0.25">
      <c r="A25" s="231" t="s">
        <v>92</v>
      </c>
      <c r="B25" s="235">
        <v>0.31575829383886256</v>
      </c>
      <c r="C25" s="232">
        <v>0.35007235890014471</v>
      </c>
      <c r="D25" s="95"/>
      <c r="E25" s="95"/>
      <c r="F25" s="95"/>
    </row>
    <row r="26" spans="1:6" x14ac:dyDescent="0.25">
      <c r="A26" s="231" t="s">
        <v>93</v>
      </c>
      <c r="B26" s="235">
        <v>0.48051948051948051</v>
      </c>
      <c r="C26" s="232">
        <v>0.42282234577707173</v>
      </c>
      <c r="D26" s="95"/>
      <c r="E26" s="95"/>
      <c r="F26" s="95"/>
    </row>
    <row r="27" spans="1:6" x14ac:dyDescent="0.25">
      <c r="A27" s="231" t="s">
        <v>94</v>
      </c>
      <c r="B27" s="235">
        <v>0.15075376884422109</v>
      </c>
      <c r="C27" s="232">
        <v>0.34817671809256662</v>
      </c>
      <c r="D27" s="95"/>
      <c r="E27" s="95"/>
      <c r="F27" s="95"/>
    </row>
    <row r="28" spans="1:6" x14ac:dyDescent="0.25">
      <c r="A28" s="231" t="s">
        <v>95</v>
      </c>
      <c r="B28" s="235">
        <v>0.48908730158730157</v>
      </c>
      <c r="C28" s="232">
        <v>0.47590992406389104</v>
      </c>
      <c r="D28" s="95"/>
      <c r="E28" s="95"/>
      <c r="F28" s="95"/>
    </row>
    <row r="29" spans="1:6" x14ac:dyDescent="0.25">
      <c r="A29" s="231" t="s">
        <v>96</v>
      </c>
      <c r="B29" s="235">
        <v>0.3169276659209545</v>
      </c>
      <c r="C29" s="232">
        <v>0.37606837606837606</v>
      </c>
      <c r="D29" s="95"/>
      <c r="E29" s="95"/>
      <c r="F29" s="95"/>
    </row>
    <row r="30" spans="1:6" x14ac:dyDescent="0.25">
      <c r="A30" s="231" t="s">
        <v>97</v>
      </c>
      <c r="B30" s="235">
        <v>0.33212996389891697</v>
      </c>
      <c r="C30" s="232">
        <v>0.44495412844036697</v>
      </c>
      <c r="D30" s="95"/>
      <c r="E30" s="95"/>
      <c r="F30" s="95"/>
    </row>
    <row r="31" spans="1:6" x14ac:dyDescent="0.25">
      <c r="A31" s="231" t="s">
        <v>98</v>
      </c>
      <c r="B31" s="235">
        <v>0.30703012912482064</v>
      </c>
      <c r="C31" s="232">
        <v>0.58072362420188506</v>
      </c>
      <c r="D31" s="95"/>
      <c r="E31" s="95"/>
      <c r="F31" s="95"/>
    </row>
    <row r="32" spans="1:6" x14ac:dyDescent="0.25">
      <c r="A32" s="231" t="s">
        <v>99</v>
      </c>
      <c r="B32" s="235">
        <v>0.34333154793786824</v>
      </c>
      <c r="C32" s="232">
        <v>0.64852975225746701</v>
      </c>
      <c r="D32" s="95"/>
      <c r="E32" s="95"/>
      <c r="F32" s="95"/>
    </row>
    <row r="33" spans="1:6" x14ac:dyDescent="0.25">
      <c r="A33" s="231" t="s">
        <v>100</v>
      </c>
      <c r="B33" s="235">
        <v>0.55440414507772018</v>
      </c>
      <c r="C33" s="232">
        <v>0.53847313286607879</v>
      </c>
      <c r="D33" s="95"/>
      <c r="E33" s="95"/>
      <c r="F33" s="95"/>
    </row>
    <row r="34" spans="1:6" x14ac:dyDescent="0.25">
      <c r="A34" s="231" t="s">
        <v>101</v>
      </c>
      <c r="B34" s="235">
        <v>0.42968315730961643</v>
      </c>
      <c r="C34" s="232">
        <v>0.38280457282013125</v>
      </c>
      <c r="D34" s="95"/>
      <c r="E34" s="95"/>
      <c r="F34" s="95"/>
    </row>
    <row r="35" spans="1:6" x14ac:dyDescent="0.25">
      <c r="A35" s="231" t="s">
        <v>102</v>
      </c>
      <c r="B35" s="235">
        <v>0.23352033660589061</v>
      </c>
      <c r="C35" s="232">
        <v>0.39446153846153847</v>
      </c>
      <c r="D35" s="95"/>
      <c r="E35" s="95"/>
      <c r="F35" s="95"/>
    </row>
    <row r="36" spans="1:6" x14ac:dyDescent="0.25">
      <c r="A36" s="231" t="s">
        <v>103</v>
      </c>
      <c r="B36" s="235">
        <v>0.12605042016806722</v>
      </c>
      <c r="C36" s="232">
        <v>0.46733212341197822</v>
      </c>
      <c r="D36" s="95"/>
      <c r="E36" s="95"/>
      <c r="F36" s="95"/>
    </row>
    <row r="37" spans="1:6" x14ac:dyDescent="0.25">
      <c r="A37" s="231" t="s">
        <v>104</v>
      </c>
      <c r="B37" s="235">
        <v>0.1744186046511628</v>
      </c>
      <c r="C37" s="232">
        <v>0.42980769230769234</v>
      </c>
      <c r="D37" s="95"/>
      <c r="E37" s="95"/>
      <c r="F37" s="95"/>
    </row>
    <row r="38" spans="1:6" x14ac:dyDescent="0.25">
      <c r="A38" s="231" t="s">
        <v>105</v>
      </c>
      <c r="B38" s="235">
        <v>0.22511485451761101</v>
      </c>
      <c r="C38" s="232">
        <v>0.36748952026082904</v>
      </c>
      <c r="D38" s="95"/>
      <c r="E38" s="95"/>
      <c r="F38" s="95"/>
    </row>
    <row r="39" spans="1:6" x14ac:dyDescent="0.25">
      <c r="A39" s="233" t="s">
        <v>106</v>
      </c>
      <c r="B39" s="236">
        <v>0.24662668665667167</v>
      </c>
      <c r="C39" s="228">
        <v>0.41086570195481087</v>
      </c>
      <c r="D39" s="95"/>
      <c r="E39" s="95"/>
      <c r="F39" s="95"/>
    </row>
    <row r="40" spans="1:6" x14ac:dyDescent="0.25">
      <c r="A40" s="224" t="s">
        <v>290</v>
      </c>
      <c r="B40" s="224"/>
      <c r="C40" s="224"/>
      <c r="D40" s="95"/>
      <c r="E40" s="95"/>
      <c r="F40" s="95"/>
    </row>
  </sheetData>
  <sortState xmlns:xlrd2="http://schemas.microsoft.com/office/spreadsheetml/2017/richdata2" ref="A11:C39">
    <sortCondition ref="A11:A39"/>
  </sortState>
  <mergeCells count="1">
    <mergeCell ref="A8:A9"/>
  </mergeCells>
  <conditionalFormatting sqref="B10:C39">
    <cfRule type="colorScale" priority="12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C9821A5-DEEC-4EED-979D-1DB42A25FEEE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3949-F487-445E-B26C-87A9A90DBA14}">
  <sheetPr>
    <tabColor theme="4"/>
  </sheetPr>
  <dimension ref="A1:M31"/>
  <sheetViews>
    <sheetView workbookViewId="0"/>
  </sheetViews>
  <sheetFormatPr baseColWidth="10" defaultRowHeight="15" x14ac:dyDescent="0.25"/>
  <sheetData>
    <row r="1" spans="1:13" x14ac:dyDescent="0.25">
      <c r="A1" t="s">
        <v>256</v>
      </c>
      <c r="B1" t="s">
        <v>233</v>
      </c>
      <c r="C1" t="s">
        <v>234</v>
      </c>
      <c r="D1" t="s">
        <v>235</v>
      </c>
      <c r="E1" t="s">
        <v>236</v>
      </c>
      <c r="F1" t="s">
        <v>237</v>
      </c>
      <c r="G1" t="s">
        <v>238</v>
      </c>
      <c r="H1" t="s">
        <v>239</v>
      </c>
      <c r="I1" t="s">
        <v>255</v>
      </c>
      <c r="J1" t="s">
        <v>254</v>
      </c>
      <c r="L1" s="125" t="s">
        <v>258</v>
      </c>
    </row>
    <row r="2" spans="1:13" x14ac:dyDescent="0.25">
      <c r="A2" t="s">
        <v>342</v>
      </c>
      <c r="B2" t="s">
        <v>77</v>
      </c>
      <c r="C2">
        <v>0.3125</v>
      </c>
      <c r="D2">
        <v>0.15698924731182795</v>
      </c>
      <c r="E2">
        <v>0.35707844905320107</v>
      </c>
      <c r="F2">
        <v>0.22765110387260223</v>
      </c>
      <c r="G2">
        <v>0.6955380577427821</v>
      </c>
      <c r="H2">
        <v>0.58009708737864074</v>
      </c>
      <c r="I2">
        <v>0.25573033707865167</v>
      </c>
      <c r="J2">
        <v>0.27695110841178255</v>
      </c>
    </row>
    <row r="3" spans="1:13" x14ac:dyDescent="0.25">
      <c r="A3" t="s">
        <v>343</v>
      </c>
      <c r="B3" t="s">
        <v>78</v>
      </c>
      <c r="C3">
        <v>0.3125</v>
      </c>
      <c r="D3">
        <v>0.13812154696132597</v>
      </c>
      <c r="E3">
        <v>0.47388059701492535</v>
      </c>
      <c r="F3">
        <v>0.37339055793991416</v>
      </c>
      <c r="G3">
        <v>0.62204724409448819</v>
      </c>
      <c r="H3">
        <v>0.5357142857142857</v>
      </c>
      <c r="I3">
        <v>0.41404358353510895</v>
      </c>
      <c r="J3">
        <v>0.47560975609756095</v>
      </c>
    </row>
    <row r="4" spans="1:13" x14ac:dyDescent="0.25">
      <c r="A4" t="s">
        <v>344</v>
      </c>
      <c r="B4" t="s">
        <v>79</v>
      </c>
      <c r="C4">
        <v>0.4</v>
      </c>
      <c r="D4">
        <v>0.14675516224188789</v>
      </c>
      <c r="E4">
        <v>0.47570657351540169</v>
      </c>
      <c r="F4">
        <v>0.23535353535353534</v>
      </c>
      <c r="G4">
        <v>0.70886551465063863</v>
      </c>
      <c r="H4">
        <v>0.51967493584260049</v>
      </c>
      <c r="I4">
        <v>0.41138716356107663</v>
      </c>
      <c r="J4">
        <v>0.47827110134923123</v>
      </c>
    </row>
    <row r="5" spans="1:13" x14ac:dyDescent="0.25">
      <c r="A5" t="s">
        <v>345</v>
      </c>
      <c r="B5" t="s">
        <v>80</v>
      </c>
      <c r="C5">
        <v>0</v>
      </c>
      <c r="D5">
        <v>0.26153846153846155</v>
      </c>
      <c r="E5">
        <v>0.40782122905027934</v>
      </c>
      <c r="F5">
        <v>0.38244514106583072</v>
      </c>
      <c r="G5">
        <v>0.69736842105263153</v>
      </c>
      <c r="H5">
        <v>0.43076923076923079</v>
      </c>
      <c r="I5">
        <v>0.24721189591078066</v>
      </c>
      <c r="J5">
        <v>0.35850860420650094</v>
      </c>
    </row>
    <row r="6" spans="1:13" x14ac:dyDescent="0.25">
      <c r="A6" t="s">
        <v>346</v>
      </c>
      <c r="B6" t="s">
        <v>81</v>
      </c>
      <c r="C6">
        <v>0.5</v>
      </c>
      <c r="D6">
        <v>0.11522633744855967</v>
      </c>
      <c r="E6">
        <v>0.31756756756756754</v>
      </c>
      <c r="F6">
        <v>0.43270300333704115</v>
      </c>
      <c r="G6">
        <v>0.71052631578947367</v>
      </c>
      <c r="H6">
        <v>0.65753424657534243</v>
      </c>
      <c r="I6">
        <v>0.33796940194714881</v>
      </c>
      <c r="J6">
        <v>0.43682795698924731</v>
      </c>
    </row>
    <row r="7" spans="1:13" x14ac:dyDescent="0.25">
      <c r="A7" t="s">
        <v>347</v>
      </c>
      <c r="B7" t="s">
        <v>82</v>
      </c>
      <c r="C7">
        <v>0.25</v>
      </c>
      <c r="D7">
        <v>0.14285714285714285</v>
      </c>
      <c r="E7">
        <v>0.49180327868852458</v>
      </c>
      <c r="F7">
        <v>0.34078212290502791</v>
      </c>
      <c r="G7">
        <v>0.6467065868263473</v>
      </c>
      <c r="H7">
        <v>0.57627118644067798</v>
      </c>
      <c r="I7">
        <v>0.4148148148148148</v>
      </c>
      <c r="J7">
        <v>0.45985401459854014</v>
      </c>
    </row>
    <row r="8" spans="1:13" x14ac:dyDescent="0.25">
      <c r="A8" t="s">
        <v>348</v>
      </c>
      <c r="B8" t="s">
        <v>83</v>
      </c>
      <c r="C8">
        <v>0.25</v>
      </c>
      <c r="D8">
        <v>0.10826210826210826</v>
      </c>
      <c r="E8">
        <v>0.45111111111111113</v>
      </c>
      <c r="F8">
        <v>0.47072599531615927</v>
      </c>
      <c r="G8">
        <v>0.72924187725631773</v>
      </c>
      <c r="H8">
        <v>0.62523900573613767</v>
      </c>
      <c r="I8">
        <v>0.35538261997405968</v>
      </c>
      <c r="J8">
        <v>0.53254023792862137</v>
      </c>
    </row>
    <row r="9" spans="1:13" x14ac:dyDescent="0.25">
      <c r="A9" t="s">
        <v>349</v>
      </c>
      <c r="B9" t="s">
        <v>84</v>
      </c>
      <c r="C9">
        <v>0.23255813953488372</v>
      </c>
      <c r="D9">
        <v>0.12028725314183124</v>
      </c>
      <c r="E9">
        <v>0.43981929654727331</v>
      </c>
      <c r="F9">
        <v>0.26254826254826252</v>
      </c>
      <c r="G9">
        <v>0.7125676488274203</v>
      </c>
      <c r="H9">
        <v>0.60129111589302187</v>
      </c>
      <c r="I9">
        <v>0.41069140172087631</v>
      </c>
      <c r="J9">
        <v>0.39583178450177187</v>
      </c>
    </row>
    <row r="10" spans="1:13" x14ac:dyDescent="0.25">
      <c r="A10" t="s">
        <v>350</v>
      </c>
      <c r="B10" t="s">
        <v>85</v>
      </c>
      <c r="C10">
        <v>0.4</v>
      </c>
      <c r="D10">
        <v>8.3526682134570762E-2</v>
      </c>
      <c r="E10">
        <v>0.47352721849366147</v>
      </c>
      <c r="F10">
        <v>0.31301068510370839</v>
      </c>
      <c r="G10">
        <v>0.67664670658682635</v>
      </c>
      <c r="H10">
        <v>0.5819032761310452</v>
      </c>
      <c r="I10">
        <v>0.34677904876580373</v>
      </c>
      <c r="J10">
        <v>0.34526112185686653</v>
      </c>
    </row>
    <row r="11" spans="1:13" x14ac:dyDescent="0.25">
      <c r="A11" t="s">
        <v>351</v>
      </c>
      <c r="B11" t="s">
        <v>86</v>
      </c>
      <c r="C11">
        <v>0.2</v>
      </c>
      <c r="D11">
        <v>0.12820512820512819</v>
      </c>
      <c r="E11">
        <v>0.50957760314341849</v>
      </c>
      <c r="F11">
        <v>0.4510760401721664</v>
      </c>
      <c r="G11">
        <v>0.70612582781456956</v>
      </c>
      <c r="H11">
        <v>0.56971938220578633</v>
      </c>
      <c r="I11">
        <v>0.51358024691358029</v>
      </c>
      <c r="J11">
        <v>0.45089711870020066</v>
      </c>
    </row>
    <row r="12" spans="1:13" x14ac:dyDescent="0.25">
      <c r="A12" t="s">
        <v>352</v>
      </c>
      <c r="B12" t="s">
        <v>87</v>
      </c>
      <c r="C12">
        <v>0.17391304347826086</v>
      </c>
      <c r="D12">
        <v>0.10618181818181818</v>
      </c>
      <c r="E12">
        <v>0.4580152671755725</v>
      </c>
      <c r="F12">
        <v>0.33517292126563647</v>
      </c>
      <c r="G12">
        <v>0.69274908711528427</v>
      </c>
      <c r="H12">
        <v>0.52687224669603527</v>
      </c>
      <c r="I12">
        <v>0.39990432910786894</v>
      </c>
      <c r="J12">
        <v>0.40012033694344162</v>
      </c>
      <c r="M12" s="26" t="s">
        <v>257</v>
      </c>
    </row>
    <row r="13" spans="1:13" x14ac:dyDescent="0.25">
      <c r="A13" t="s">
        <v>353</v>
      </c>
      <c r="B13" t="s">
        <v>88</v>
      </c>
      <c r="C13">
        <v>0.3125</v>
      </c>
      <c r="D13">
        <v>0.10784313725490197</v>
      </c>
      <c r="E13">
        <v>0.4341421143847487</v>
      </c>
      <c r="F13">
        <v>0.2626699629171817</v>
      </c>
      <c r="G13">
        <v>0.7072743207712533</v>
      </c>
      <c r="H13">
        <v>0.5458052073288332</v>
      </c>
      <c r="I13">
        <v>0.33378332770840363</v>
      </c>
      <c r="J13">
        <v>0.54211070874288669</v>
      </c>
    </row>
    <row r="14" spans="1:13" x14ac:dyDescent="0.25">
      <c r="A14" t="s">
        <v>354</v>
      </c>
      <c r="B14" t="s">
        <v>89</v>
      </c>
      <c r="C14">
        <v>0.32258064516129031</v>
      </c>
      <c r="D14">
        <v>0.1301859799713877</v>
      </c>
      <c r="E14">
        <v>0.38778220451527223</v>
      </c>
      <c r="F14">
        <v>0.32123411978221417</v>
      </c>
      <c r="G14">
        <v>0.74363636363636365</v>
      </c>
      <c r="H14">
        <v>0.53863636363636369</v>
      </c>
      <c r="I14">
        <v>0.34288537549407117</v>
      </c>
      <c r="J14">
        <v>0.41533217060409067</v>
      </c>
    </row>
    <row r="15" spans="1:13" x14ac:dyDescent="0.25">
      <c r="A15" t="s">
        <v>355</v>
      </c>
      <c r="B15" t="s">
        <v>90</v>
      </c>
      <c r="C15">
        <v>0.41666666666666669</v>
      </c>
      <c r="D15">
        <v>0.10920770877944326</v>
      </c>
      <c r="E15">
        <v>0.5304347826086957</v>
      </c>
      <c r="F15">
        <v>0.32075471698113206</v>
      </c>
      <c r="G15">
        <v>0.69795037756202805</v>
      </c>
      <c r="H15">
        <v>0.59883720930232553</v>
      </c>
      <c r="I15">
        <v>0.39207419898819562</v>
      </c>
      <c r="J15">
        <v>0.43044189852700493</v>
      </c>
    </row>
    <row r="16" spans="1:13" x14ac:dyDescent="0.25">
      <c r="A16" t="s">
        <v>356</v>
      </c>
      <c r="B16" t="s">
        <v>91</v>
      </c>
      <c r="C16">
        <v>0</v>
      </c>
      <c r="D16">
        <v>8.7912087912087919E-2</v>
      </c>
      <c r="E16">
        <v>0.37238095238095237</v>
      </c>
      <c r="F16">
        <v>0.28543689320388349</v>
      </c>
      <c r="G16">
        <v>0.73630136986301364</v>
      </c>
      <c r="H16">
        <v>0.62041884816753923</v>
      </c>
      <c r="I16">
        <v>0.35993975903614456</v>
      </c>
      <c r="J16">
        <v>0.40648055832502494</v>
      </c>
    </row>
    <row r="17" spans="1:10" x14ac:dyDescent="0.25">
      <c r="A17" t="s">
        <v>357</v>
      </c>
      <c r="B17" t="s">
        <v>92</v>
      </c>
      <c r="C17">
        <v>0.5</v>
      </c>
      <c r="D17">
        <v>0.17575757575757575</v>
      </c>
      <c r="E17">
        <v>0.43835616438356162</v>
      </c>
      <c r="F17">
        <v>0.36594202898550726</v>
      </c>
      <c r="G17">
        <v>0.58823529411764708</v>
      </c>
      <c r="H17">
        <v>0.61764705882352944</v>
      </c>
      <c r="I17">
        <v>0.42276422764227645</v>
      </c>
      <c r="J17">
        <v>0.40494323897111656</v>
      </c>
    </row>
    <row r="18" spans="1:10" x14ac:dyDescent="0.25">
      <c r="A18" t="s">
        <v>358</v>
      </c>
      <c r="B18" t="s">
        <v>93</v>
      </c>
      <c r="C18">
        <v>0.3125</v>
      </c>
      <c r="D18">
        <v>0.12886597938144329</v>
      </c>
      <c r="E18">
        <v>0.28346456692913385</v>
      </c>
      <c r="F18">
        <v>0.39823008849557523</v>
      </c>
      <c r="G18">
        <v>0.57758620689655171</v>
      </c>
      <c r="H18">
        <v>0.48305084745762711</v>
      </c>
      <c r="I18">
        <v>0.35922330097087379</v>
      </c>
      <c r="J18">
        <v>0.47406034939121228</v>
      </c>
    </row>
    <row r="19" spans="1:10" x14ac:dyDescent="0.25">
      <c r="A19" t="s">
        <v>359</v>
      </c>
      <c r="B19" t="s">
        <v>94</v>
      </c>
      <c r="C19">
        <v>0.1388888888888889</v>
      </c>
      <c r="D19">
        <v>0.13235294117647059</v>
      </c>
      <c r="E19">
        <v>0.57162038018514594</v>
      </c>
      <c r="F19">
        <v>0.28657653307580877</v>
      </c>
      <c r="G19">
        <v>0.75698371893744643</v>
      </c>
      <c r="H19">
        <v>0.52449297971918873</v>
      </c>
      <c r="I19">
        <v>0.37863337080456078</v>
      </c>
      <c r="J19">
        <v>0.38751868460388639</v>
      </c>
    </row>
    <row r="20" spans="1:10" x14ac:dyDescent="0.25">
      <c r="A20" t="s">
        <v>360</v>
      </c>
      <c r="B20" t="s">
        <v>95</v>
      </c>
      <c r="C20">
        <v>0.3125</v>
      </c>
      <c r="D20">
        <v>9.4869312681510165E-2</v>
      </c>
      <c r="E20">
        <v>0.39263803680981596</v>
      </c>
      <c r="F20">
        <v>0.29772727272727273</v>
      </c>
      <c r="G20">
        <v>0.81218457101658259</v>
      </c>
      <c r="H20">
        <v>0.65576748410535879</v>
      </c>
      <c r="I20">
        <v>0.40219092331768386</v>
      </c>
      <c r="J20">
        <v>0.37602644769115923</v>
      </c>
    </row>
    <row r="21" spans="1:10" x14ac:dyDescent="0.25">
      <c r="A21" t="s">
        <v>361</v>
      </c>
      <c r="B21" t="s">
        <v>96</v>
      </c>
      <c r="C21">
        <v>0.1497005988023952</v>
      </c>
      <c r="D21">
        <v>8.3725987676694452E-2</v>
      </c>
      <c r="E21">
        <v>0.39216316043038379</v>
      </c>
      <c r="F21">
        <v>0.33026529507309149</v>
      </c>
      <c r="G21">
        <v>0.71933566966326379</v>
      </c>
      <c r="H21">
        <v>0.56287806431072906</v>
      </c>
      <c r="I21">
        <v>0.38893442622950819</v>
      </c>
      <c r="J21">
        <v>0.45242954535585567</v>
      </c>
    </row>
    <row r="22" spans="1:10" x14ac:dyDescent="0.25">
      <c r="A22" t="s">
        <v>362</v>
      </c>
      <c r="B22" t="s">
        <v>97</v>
      </c>
      <c r="C22">
        <v>0.25</v>
      </c>
      <c r="D22">
        <v>0.16806722689075632</v>
      </c>
      <c r="E22">
        <v>0.48888888888888887</v>
      </c>
      <c r="F22">
        <v>0.33103448275862069</v>
      </c>
      <c r="G22">
        <v>0.6067415730337079</v>
      </c>
      <c r="H22">
        <v>0.69026548672566368</v>
      </c>
      <c r="I22">
        <v>0.35161290322580646</v>
      </c>
      <c r="J22">
        <v>0.36859504132231408</v>
      </c>
    </row>
    <row r="23" spans="1:10" x14ac:dyDescent="0.25">
      <c r="A23" t="s">
        <v>363</v>
      </c>
      <c r="B23" t="s">
        <v>98</v>
      </c>
      <c r="C23">
        <v>0.29411764705882354</v>
      </c>
      <c r="D23">
        <v>0.19607843137254902</v>
      </c>
      <c r="E23">
        <v>0.33415841584158418</v>
      </c>
      <c r="F23">
        <v>0.35259133389974512</v>
      </c>
      <c r="G23">
        <v>0.23740458015267177</v>
      </c>
      <c r="H23">
        <v>0.60691823899371067</v>
      </c>
      <c r="I23">
        <v>0.29841897233201581</v>
      </c>
      <c r="J23">
        <v>0.31707769330613761</v>
      </c>
    </row>
    <row r="24" spans="1:10" x14ac:dyDescent="0.25">
      <c r="A24" t="s">
        <v>364</v>
      </c>
      <c r="B24" t="s">
        <v>99</v>
      </c>
      <c r="C24">
        <v>0.30952380952380953</v>
      </c>
      <c r="D24">
        <v>0.12885662431941924</v>
      </c>
      <c r="E24">
        <v>0.48423851120394984</v>
      </c>
      <c r="F24">
        <v>0.27713498622589533</v>
      </c>
      <c r="G24">
        <v>0.68125438801778615</v>
      </c>
      <c r="H24">
        <v>0.59513960703205793</v>
      </c>
      <c r="I24">
        <v>0.41832963784183297</v>
      </c>
      <c r="J24">
        <v>0.55222356919543159</v>
      </c>
    </row>
    <row r="25" spans="1:10" x14ac:dyDescent="0.25">
      <c r="A25" t="s">
        <v>365</v>
      </c>
      <c r="B25" t="s">
        <v>100</v>
      </c>
      <c r="C25">
        <v>0.15151515151515152</v>
      </c>
      <c r="D25">
        <v>0.14560161779575329</v>
      </c>
      <c r="E25">
        <v>0.43211920529801323</v>
      </c>
      <c r="F25">
        <v>0.44746646795827122</v>
      </c>
      <c r="G25">
        <v>0.65967588179218306</v>
      </c>
      <c r="H25">
        <v>0.4848744292237443</v>
      </c>
      <c r="I25">
        <v>0.37488457987072943</v>
      </c>
      <c r="J25">
        <v>0.42810360226257815</v>
      </c>
    </row>
    <row r="26" spans="1:10" x14ac:dyDescent="0.25">
      <c r="A26" t="s">
        <v>366</v>
      </c>
      <c r="B26" t="s">
        <v>101</v>
      </c>
      <c r="C26">
        <v>0.33333333333333331</v>
      </c>
      <c r="D26">
        <v>0.19178082191780821</v>
      </c>
      <c r="E26">
        <v>0.43513957307060758</v>
      </c>
      <c r="F26">
        <v>0.28300769686204857</v>
      </c>
      <c r="G26">
        <v>0.72232472324723251</v>
      </c>
      <c r="H26">
        <v>0.56085707974375965</v>
      </c>
      <c r="I26">
        <v>0.42126598066729032</v>
      </c>
      <c r="J26">
        <v>0.45331734612310154</v>
      </c>
    </row>
    <row r="27" spans="1:10" x14ac:dyDescent="0.25">
      <c r="A27" t="s">
        <v>367</v>
      </c>
      <c r="B27" t="s">
        <v>102</v>
      </c>
      <c r="C27">
        <v>0.19230769230769232</v>
      </c>
      <c r="D27">
        <v>0.12847222222222221</v>
      </c>
      <c r="E27">
        <v>0.44137415982076178</v>
      </c>
      <c r="F27">
        <v>0.3348729792147806</v>
      </c>
      <c r="G27">
        <v>0.67683508102955192</v>
      </c>
      <c r="H27">
        <v>0.67002012072434602</v>
      </c>
      <c r="I27">
        <v>0.36109303838646717</v>
      </c>
      <c r="J27">
        <v>0.40859030837004406</v>
      </c>
    </row>
    <row r="28" spans="1:10" x14ac:dyDescent="0.25">
      <c r="A28" t="s">
        <v>368</v>
      </c>
      <c r="B28" t="s">
        <v>103</v>
      </c>
      <c r="C28">
        <v>0.13513513513513514</v>
      </c>
      <c r="D28">
        <v>0.14361702127659576</v>
      </c>
      <c r="E28">
        <v>0.57389635316698662</v>
      </c>
      <c r="F28">
        <v>0.34920634920634919</v>
      </c>
      <c r="G28">
        <v>0.76035502958579881</v>
      </c>
      <c r="H28">
        <v>0.59673024523160767</v>
      </c>
      <c r="I28">
        <v>0.49849548645937813</v>
      </c>
      <c r="J28">
        <v>0.55658914728682174</v>
      </c>
    </row>
    <row r="29" spans="1:10" x14ac:dyDescent="0.25">
      <c r="A29" t="s">
        <v>369</v>
      </c>
      <c r="B29" t="s">
        <v>104</v>
      </c>
      <c r="C29">
        <v>0</v>
      </c>
      <c r="D29">
        <v>0.15517241379310345</v>
      </c>
      <c r="E29">
        <v>0.54693877551020409</v>
      </c>
      <c r="F29">
        <v>0.32484076433121017</v>
      </c>
      <c r="G29">
        <v>0.61187214611872143</v>
      </c>
      <c r="H29">
        <v>0.52511415525114158</v>
      </c>
      <c r="I29">
        <v>0.36789297658862874</v>
      </c>
      <c r="J29">
        <v>0.48551959114139692</v>
      </c>
    </row>
    <row r="30" spans="1:10" x14ac:dyDescent="0.25">
      <c r="A30" t="s">
        <v>370</v>
      </c>
      <c r="B30" t="s">
        <v>105</v>
      </c>
      <c r="C30">
        <v>0</v>
      </c>
      <c r="D30">
        <v>9.2198581560283682E-2</v>
      </c>
      <c r="E30">
        <v>0.43533697632058288</v>
      </c>
      <c r="F30">
        <v>0.29984301412872844</v>
      </c>
      <c r="G30">
        <v>0.68139534883720931</v>
      </c>
      <c r="H30">
        <v>0.62935323383084574</v>
      </c>
      <c r="I30">
        <v>0.36202531645569619</v>
      </c>
      <c r="J30">
        <v>0.3770053475935829</v>
      </c>
    </row>
    <row r="31" spans="1:10" x14ac:dyDescent="0.25">
      <c r="A31" t="s">
        <v>371</v>
      </c>
      <c r="B31" t="s">
        <v>106</v>
      </c>
      <c r="C31">
        <v>0.16049382716049382</v>
      </c>
      <c r="D31">
        <v>0.11985526910900045</v>
      </c>
      <c r="E31">
        <v>0.46617283950617283</v>
      </c>
      <c r="F31">
        <v>0.36765270841336917</v>
      </c>
      <c r="G31">
        <v>0.72199453551912574</v>
      </c>
      <c r="H31">
        <v>0.63473589973142341</v>
      </c>
      <c r="I31">
        <v>0.406099518459069</v>
      </c>
      <c r="J31">
        <v>0.47741487143849898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sheetPr>
    <tabColor theme="9" tint="0.79998168889431442"/>
  </sheetPr>
  <dimension ref="A1:I40"/>
  <sheetViews>
    <sheetView topLeftCell="A16" workbookViewId="0">
      <selection activeCell="A39" sqref="A39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2" spans="1:9" x14ac:dyDescent="0.25">
      <c r="B2" s="211"/>
    </row>
    <row r="3" spans="1:9" ht="18.75" x14ac:dyDescent="0.3">
      <c r="A3" s="29" t="s">
        <v>3</v>
      </c>
    </row>
    <row r="5" spans="1:9" x14ac:dyDescent="0.25">
      <c r="A5" s="28" t="s">
        <v>4</v>
      </c>
      <c r="C5" s="28" t="str">
        <f>Índex!A7</f>
        <v>1r trimestre 2025</v>
      </c>
    </row>
    <row r="6" spans="1:9" ht="15.75" thickBot="1" x14ac:dyDescent="0.3">
      <c r="A6" s="30" t="s">
        <v>6</v>
      </c>
      <c r="B6" s="31"/>
      <c r="C6" s="31"/>
      <c r="D6" s="31"/>
      <c r="E6" s="31"/>
      <c r="F6" s="31"/>
      <c r="G6" s="31"/>
      <c r="H6" s="31"/>
      <c r="I6" s="31"/>
    </row>
    <row r="29" spans="1:5" x14ac:dyDescent="0.25">
      <c r="A29" s="43" t="s">
        <v>34</v>
      </c>
    </row>
    <row r="30" spans="1:5" x14ac:dyDescent="0.25">
      <c r="A30" s="43"/>
    </row>
    <row r="31" spans="1:5" ht="30" x14ac:dyDescent="0.25">
      <c r="B31" s="138" t="s">
        <v>33</v>
      </c>
      <c r="C31" s="141" t="s">
        <v>379</v>
      </c>
      <c r="D31" s="141" t="s">
        <v>380</v>
      </c>
      <c r="E31" s="141" t="s">
        <v>381</v>
      </c>
    </row>
    <row r="32" spans="1:5" x14ac:dyDescent="0.25">
      <c r="A32" s="139" t="s">
        <v>29</v>
      </c>
      <c r="B32" s="142">
        <v>20958</v>
      </c>
      <c r="C32" s="46">
        <v>-3.8026428367715563E-3</v>
      </c>
      <c r="D32" s="46">
        <v>-6.2785081835256232E-2</v>
      </c>
      <c r="E32" s="46">
        <v>-0.12802163511545664</v>
      </c>
    </row>
    <row r="33" spans="1:5" x14ac:dyDescent="0.25">
      <c r="A33" s="139" t="s">
        <v>30</v>
      </c>
      <c r="B33" s="143">
        <v>111657</v>
      </c>
      <c r="C33" s="46">
        <v>-1.6852893784504847E-2</v>
      </c>
      <c r="D33" s="46">
        <v>-6.5131116246357881E-2</v>
      </c>
      <c r="E33" s="46">
        <v>-9.7655587072999248E-2</v>
      </c>
    </row>
    <row r="34" spans="1:5" x14ac:dyDescent="0.25">
      <c r="A34" s="139" t="s">
        <v>31</v>
      </c>
      <c r="B34" s="143">
        <v>154835</v>
      </c>
      <c r="C34" s="46">
        <v>-7.7441837952954085E-4</v>
      </c>
      <c r="D34" s="46">
        <v>-6.4520221854344653E-2</v>
      </c>
      <c r="E34" s="46">
        <v>-0.16094962500541898</v>
      </c>
    </row>
    <row r="35" spans="1:5" x14ac:dyDescent="0.25">
      <c r="A35" s="139" t="s">
        <v>32</v>
      </c>
      <c r="B35" s="143">
        <v>246162</v>
      </c>
      <c r="C35" s="46">
        <v>-5.8037391104164395E-3</v>
      </c>
      <c r="D35" s="46">
        <v>-5.5580493307091146E-2</v>
      </c>
      <c r="E35" s="46">
        <v>-0.13549107613207745</v>
      </c>
    </row>
    <row r="37" spans="1:5" x14ac:dyDescent="0.25">
      <c r="C37" s="144"/>
    </row>
    <row r="38" spans="1:5" x14ac:dyDescent="0.25">
      <c r="C38" s="144"/>
    </row>
    <row r="39" spans="1:5" x14ac:dyDescent="0.25">
      <c r="C39" s="144"/>
    </row>
    <row r="40" spans="1:5" x14ac:dyDescent="0.25">
      <c r="C40" s="144"/>
    </row>
  </sheetData>
  <phoneticPr fontId="19" type="noConversion"/>
  <hyperlinks>
    <hyperlink ref="A1" location="Índex!A1" display="TORNAR A L'ÍNDEX" xr:uid="{1C1BD0D5-707B-4F30-BA66-6269A2D26112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sheetPr>
    <tabColor theme="9" tint="0.59999389629810485"/>
  </sheetPr>
  <dimension ref="A1:I43"/>
  <sheetViews>
    <sheetView topLeftCell="A10" workbookViewId="0">
      <selection activeCell="C1" sqref="C1"/>
    </sheetView>
  </sheetViews>
  <sheetFormatPr baseColWidth="10" defaultColWidth="11.42578125" defaultRowHeight="15" x14ac:dyDescent="0.25"/>
  <cols>
    <col min="1" max="1" width="9.5703125" style="1" customWidth="1"/>
    <col min="2" max="16384" width="11.42578125" style="1"/>
  </cols>
  <sheetData>
    <row r="1" spans="1:9" x14ac:dyDescent="0.25">
      <c r="A1" s="2" t="s">
        <v>28</v>
      </c>
      <c r="B1" s="209" t="s">
        <v>258</v>
      </c>
    </row>
    <row r="3" spans="1:9" ht="18.75" x14ac:dyDescent="0.3">
      <c r="A3" s="29" t="s">
        <v>3</v>
      </c>
    </row>
    <row r="5" spans="1:9" x14ac:dyDescent="0.25">
      <c r="A5" s="28" t="s">
        <v>5</v>
      </c>
      <c r="C5" s="28" t="str">
        <f>Índex!A7</f>
        <v>1r trimestre 2025</v>
      </c>
    </row>
    <row r="6" spans="1:9" ht="15.75" thickBot="1" x14ac:dyDescent="0.3">
      <c r="A6" s="30" t="str">
        <f>Índex!B18</f>
        <v>Variació interanual comptes de cotització. Baix Llobregat.</v>
      </c>
      <c r="B6" s="31"/>
      <c r="C6" s="31"/>
      <c r="D6" s="31"/>
      <c r="E6" s="31"/>
      <c r="F6" s="31"/>
      <c r="G6" s="31"/>
      <c r="H6" s="31"/>
      <c r="I6" s="31"/>
    </row>
    <row r="29" spans="1:5" x14ac:dyDescent="0.25">
      <c r="A29" s="43" t="s">
        <v>34</v>
      </c>
    </row>
    <row r="30" spans="1:5" x14ac:dyDescent="0.25">
      <c r="A30" s="43"/>
    </row>
    <row r="31" spans="1:5" ht="30" x14ac:dyDescent="0.25">
      <c r="B31" s="138" t="s">
        <v>33</v>
      </c>
      <c r="C31" s="141" t="s">
        <v>39</v>
      </c>
    </row>
    <row r="32" spans="1:5" hidden="1" x14ac:dyDescent="0.25">
      <c r="A32" s="145">
        <v>2016</v>
      </c>
      <c r="B32" s="143">
        <v>21330</v>
      </c>
      <c r="C32" s="46">
        <f>(B32-B42)/B42</f>
        <v>1.387964635421618E-2</v>
      </c>
      <c r="E32" s="72"/>
    </row>
    <row r="33" spans="1:5" x14ac:dyDescent="0.25">
      <c r="A33" s="145">
        <v>2017</v>
      </c>
      <c r="B33" s="143">
        <v>21915</v>
      </c>
      <c r="C33" s="46">
        <f t="shared" ref="C33:C35" si="0">(B33-B32)/B32</f>
        <v>2.7426160337552744E-2</v>
      </c>
      <c r="E33" s="186"/>
    </row>
    <row r="34" spans="1:5" x14ac:dyDescent="0.25">
      <c r="A34" s="145">
        <v>2018</v>
      </c>
      <c r="B34" s="143">
        <v>22168</v>
      </c>
      <c r="C34" s="46">
        <f t="shared" si="0"/>
        <v>1.1544604152407028E-2</v>
      </c>
    </row>
    <row r="35" spans="1:5" x14ac:dyDescent="0.25">
      <c r="A35" s="145">
        <v>2019</v>
      </c>
      <c r="B35" s="142">
        <v>22362</v>
      </c>
      <c r="C35" s="46">
        <f t="shared" si="0"/>
        <v>8.7513533020570199E-3</v>
      </c>
      <c r="D35" s="72"/>
    </row>
    <row r="36" spans="1:5" x14ac:dyDescent="0.25">
      <c r="A36" s="145">
        <v>2020</v>
      </c>
      <c r="B36" s="142">
        <v>20271</v>
      </c>
      <c r="C36" s="46">
        <f>(B36-B35)/B35</f>
        <v>-9.3506841964046156E-2</v>
      </c>
      <c r="D36" s="72"/>
    </row>
    <row r="37" spans="1:5" x14ac:dyDescent="0.25">
      <c r="A37" s="145">
        <v>2021</v>
      </c>
      <c r="B37" s="142">
        <v>20631</v>
      </c>
      <c r="C37" s="46">
        <f>(B37-B36)/B36</f>
        <v>1.775936066301613E-2</v>
      </c>
      <c r="D37" s="72"/>
    </row>
    <row r="38" spans="1:5" x14ac:dyDescent="0.25">
      <c r="A38" s="145">
        <v>2022</v>
      </c>
      <c r="B38" s="142">
        <v>21012</v>
      </c>
      <c r="C38" s="46">
        <f>(B38-B37)/B37</f>
        <v>1.8467354951286898E-2</v>
      </c>
      <c r="D38" s="250"/>
      <c r="E38" s="72"/>
    </row>
    <row r="39" spans="1:5" x14ac:dyDescent="0.25">
      <c r="A39" s="145">
        <v>2023</v>
      </c>
      <c r="B39" s="142">
        <v>20800</v>
      </c>
      <c r="C39" s="46">
        <f>(B39-B38)/B38</f>
        <v>-1.0089472682276794E-2</v>
      </c>
      <c r="D39" s="72"/>
    </row>
    <row r="40" spans="1:5" x14ac:dyDescent="0.25">
      <c r="A40" s="145">
        <v>2024</v>
      </c>
      <c r="B40" s="142">
        <v>21038</v>
      </c>
      <c r="C40" s="46">
        <f>(B40-B39)/B39</f>
        <v>1.1442307692307693E-2</v>
      </c>
    </row>
    <row r="41" spans="1:5" x14ac:dyDescent="0.25">
      <c r="A41" s="145">
        <v>2025</v>
      </c>
      <c r="B41" s="142">
        <v>20958</v>
      </c>
      <c r="C41" s="46">
        <f t="shared" ref="C41:C42" si="1">(B41-B40)/B40</f>
        <v>-3.8026428367715563E-3</v>
      </c>
    </row>
    <row r="42" spans="1:5" hidden="1" x14ac:dyDescent="0.25">
      <c r="A42" s="145">
        <v>2024</v>
      </c>
      <c r="B42" s="142">
        <v>21038</v>
      </c>
      <c r="C42" s="46">
        <f t="shared" si="1"/>
        <v>3.8171581257753604E-3</v>
      </c>
    </row>
    <row r="43" spans="1:5" x14ac:dyDescent="0.25">
      <c r="A43" s="36"/>
      <c r="B43" s="36"/>
      <c r="C43" s="36"/>
    </row>
  </sheetData>
  <sortState xmlns:xlrd2="http://schemas.microsoft.com/office/spreadsheetml/2017/richdata2" ref="F37:G41">
    <sortCondition ref="F37:F41"/>
  </sortState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sheetPr>
    <tabColor theme="9" tint="0.79998168889431442"/>
  </sheetPr>
  <dimension ref="A1:G23"/>
  <sheetViews>
    <sheetView workbookViewId="0">
      <selection activeCell="B9" sqref="B9:F9"/>
    </sheetView>
  </sheetViews>
  <sheetFormatPr baseColWidth="10" defaultColWidth="12.140625" defaultRowHeight="21.75" customHeight="1" x14ac:dyDescent="0.25"/>
  <cols>
    <col min="1" max="1" width="40" style="1" customWidth="1"/>
    <col min="2" max="2" width="10" style="1" customWidth="1"/>
    <col min="3" max="3" width="10.140625" style="1" customWidth="1"/>
    <col min="4" max="5" width="12.140625" style="1"/>
    <col min="6" max="6" width="12" style="1" customWidth="1"/>
    <col min="7" max="16384" width="12.140625" style="1"/>
  </cols>
  <sheetData>
    <row r="1" spans="1:7" ht="21.75" customHeight="1" x14ac:dyDescent="0.25">
      <c r="A1" s="2" t="s">
        <v>28</v>
      </c>
      <c r="B1" s="209" t="s">
        <v>258</v>
      </c>
    </row>
    <row r="3" spans="1:7" ht="21.75" customHeight="1" x14ac:dyDescent="0.3">
      <c r="A3" s="29" t="s">
        <v>3</v>
      </c>
    </row>
    <row r="5" spans="1:7" ht="21.75" customHeight="1" x14ac:dyDescent="0.25">
      <c r="A5" s="28" t="str">
        <f>Índex!A19</f>
        <v>TE1</v>
      </c>
      <c r="C5" s="28" t="str">
        <f>Índex!A7</f>
        <v>1r trimestre 2025</v>
      </c>
    </row>
    <row r="6" spans="1:7" ht="21.75" customHeight="1" thickBot="1" x14ac:dyDescent="0.3">
      <c r="A6" s="30" t="str">
        <f>Índex!B19</f>
        <v>Activitats econòmiques més rellevants. Baix Llobregat.</v>
      </c>
      <c r="B6" s="31"/>
      <c r="C6" s="31"/>
      <c r="D6" s="31"/>
      <c r="E6" s="31"/>
      <c r="F6" s="31"/>
    </row>
    <row r="7" spans="1:7" ht="21.75" customHeight="1" x14ac:dyDescent="0.25">
      <c r="A7" s="28"/>
    </row>
    <row r="8" spans="1:7" ht="21.75" customHeight="1" x14ac:dyDescent="0.25">
      <c r="A8" s="7"/>
      <c r="B8" s="136"/>
      <c r="C8" s="136"/>
      <c r="D8" s="286" t="s">
        <v>130</v>
      </c>
      <c r="E8" s="286"/>
      <c r="F8" s="286"/>
    </row>
    <row r="9" spans="1:7" ht="21.75" customHeight="1" x14ac:dyDescent="0.25">
      <c r="A9" s="9"/>
      <c r="B9" s="10">
        <v>2025</v>
      </c>
      <c r="C9" s="10" t="s">
        <v>131</v>
      </c>
      <c r="D9" s="10" t="s">
        <v>382</v>
      </c>
      <c r="E9" s="10" t="s">
        <v>383</v>
      </c>
      <c r="F9" s="10" t="s">
        <v>384</v>
      </c>
      <c r="G9" s="36"/>
    </row>
    <row r="10" spans="1:7" ht="21.75" customHeight="1" x14ac:dyDescent="0.25">
      <c r="A10" s="11" t="s">
        <v>132</v>
      </c>
      <c r="B10" s="12">
        <v>20958</v>
      </c>
      <c r="C10" s="13">
        <v>1</v>
      </c>
      <c r="D10" s="13">
        <v>-3.8026428367715563E-3</v>
      </c>
      <c r="E10" s="13">
        <v>-6.2785081835256232E-2</v>
      </c>
      <c r="F10" s="13">
        <v>-0.12802163511545664</v>
      </c>
    </row>
    <row r="11" spans="1:7" ht="30" x14ac:dyDescent="0.25">
      <c r="A11" s="14" t="s">
        <v>320</v>
      </c>
      <c r="B11" s="15">
        <v>2782</v>
      </c>
      <c r="C11" s="16">
        <v>0.13274167382383814</v>
      </c>
      <c r="D11" s="16">
        <v>-2.5227750525578137E-2</v>
      </c>
      <c r="E11" s="16">
        <v>-0.134411947728687</v>
      </c>
      <c r="F11" s="16">
        <v>-0.15875415784699123</v>
      </c>
    </row>
    <row r="12" spans="1:7" ht="15" x14ac:dyDescent="0.25">
      <c r="A12" s="14" t="s">
        <v>321</v>
      </c>
      <c r="B12" s="15">
        <v>1991</v>
      </c>
      <c r="C12" s="16">
        <v>9.4999522855234275E-2</v>
      </c>
      <c r="D12" s="16">
        <v>-2.0177165354330708E-2</v>
      </c>
      <c r="E12" s="16">
        <v>-6.7883895131086142E-2</v>
      </c>
      <c r="F12" s="16">
        <v>6.7560321715817689E-2</v>
      </c>
    </row>
    <row r="13" spans="1:7" ht="45" x14ac:dyDescent="0.25">
      <c r="A13" s="14" t="s">
        <v>322</v>
      </c>
      <c r="B13" s="15">
        <v>1930</v>
      </c>
      <c r="C13" s="16">
        <v>9.2088939784330567E-2</v>
      </c>
      <c r="D13" s="16">
        <v>-1.8311291963377416E-2</v>
      </c>
      <c r="E13" s="16">
        <v>-0.1318038686459739</v>
      </c>
      <c r="F13" s="16">
        <v>-0.14336440301819794</v>
      </c>
    </row>
    <row r="14" spans="1:7" ht="30" x14ac:dyDescent="0.25">
      <c r="A14" s="14" t="s">
        <v>323</v>
      </c>
      <c r="B14" s="15">
        <v>1481</v>
      </c>
      <c r="C14" s="16">
        <v>7.0665139803416363E-2</v>
      </c>
      <c r="D14" s="16">
        <v>-9.3645484949832769E-3</v>
      </c>
      <c r="E14" s="16">
        <v>-8.1835089894606319E-2</v>
      </c>
      <c r="F14" s="16">
        <v>-0.36655260906757914</v>
      </c>
    </row>
    <row r="15" spans="1:7" ht="30" x14ac:dyDescent="0.25">
      <c r="A15" s="14" t="s">
        <v>324</v>
      </c>
      <c r="B15" s="15">
        <v>1157</v>
      </c>
      <c r="C15" s="16">
        <v>5.5205649394026148E-2</v>
      </c>
      <c r="D15" s="16">
        <v>6.5377532228360957E-2</v>
      </c>
      <c r="E15" s="16">
        <v>2.7531083481349913E-2</v>
      </c>
      <c r="F15" s="16">
        <v>-0.24674479166666666</v>
      </c>
    </row>
    <row r="16" spans="1:7" ht="15" x14ac:dyDescent="0.25">
      <c r="A16" s="14" t="s">
        <v>325</v>
      </c>
      <c r="B16" s="15">
        <v>900</v>
      </c>
      <c r="C16" s="16">
        <v>4.29430289149728E-2</v>
      </c>
      <c r="D16" s="16">
        <v>1.2373453318335208E-2</v>
      </c>
      <c r="E16" s="16">
        <v>0.10974106041923551</v>
      </c>
      <c r="F16" s="16">
        <v>-0.366643209007741</v>
      </c>
    </row>
    <row r="17" spans="1:6" ht="15" x14ac:dyDescent="0.25">
      <c r="A17" s="14" t="s">
        <v>326</v>
      </c>
      <c r="B17" s="15">
        <v>870</v>
      </c>
      <c r="C17" s="16">
        <v>4.1511594617807041E-2</v>
      </c>
      <c r="D17" s="16">
        <v>-2.6845637583892617E-2</v>
      </c>
      <c r="E17" s="16">
        <v>-2.247191011235955E-2</v>
      </c>
      <c r="F17" s="16">
        <v>2.2326674500587545E-2</v>
      </c>
    </row>
    <row r="18" spans="1:6" ht="15" x14ac:dyDescent="0.25">
      <c r="A18" s="14" t="s">
        <v>327</v>
      </c>
      <c r="B18" s="15">
        <v>735</v>
      </c>
      <c r="C18" s="16">
        <v>3.5070140280561123E-2</v>
      </c>
      <c r="D18" s="16">
        <v>2.3676880222841225E-2</v>
      </c>
      <c r="E18" s="16">
        <v>2.9411764705882353E-2</v>
      </c>
      <c r="F18" s="16">
        <v>0.26506024096385544</v>
      </c>
    </row>
    <row r="19" spans="1:6" ht="15" x14ac:dyDescent="0.25">
      <c r="A19" s="14" t="s">
        <v>329</v>
      </c>
      <c r="B19" s="15">
        <v>665</v>
      </c>
      <c r="C19" s="16">
        <v>3.1730126920507681E-2</v>
      </c>
      <c r="D19" s="16">
        <v>1.5267175572519083E-2</v>
      </c>
      <c r="E19" s="16">
        <v>-2.9197080291970802E-2</v>
      </c>
      <c r="F19" s="16">
        <v>0.33</v>
      </c>
    </row>
    <row r="20" spans="1:6" ht="30" x14ac:dyDescent="0.25">
      <c r="A20" s="17" t="s">
        <v>328</v>
      </c>
      <c r="B20" s="18">
        <v>593</v>
      </c>
      <c r="C20" s="19">
        <v>2.8294684607309859E-2</v>
      </c>
      <c r="D20" s="19">
        <v>-1.6835016835016834E-3</v>
      </c>
      <c r="E20" s="19">
        <v>-0.15886524822695036</v>
      </c>
      <c r="F20" s="19">
        <v>-0.17409470752089137</v>
      </c>
    </row>
    <row r="22" spans="1:6" ht="21.75" customHeight="1" x14ac:dyDescent="0.25">
      <c r="A22" s="43" t="s">
        <v>34</v>
      </c>
    </row>
    <row r="23" spans="1:6" ht="21.75" customHeight="1" x14ac:dyDescent="0.25">
      <c r="A23" s="43"/>
    </row>
  </sheetData>
  <mergeCells count="1">
    <mergeCell ref="D8:F8"/>
  </mergeCells>
  <conditionalFormatting sqref="C11:C20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E20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{2F4AF925-9759-4D5A-85D2-29FA62224AD2}</x14:id>
        </ext>
      </extLst>
    </cfRule>
  </conditionalFormatting>
  <conditionalFormatting sqref="F10:F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{DFFD9F18-822B-4DB9-92F6-26AF6E609BBA}</x14:id>
        </ext>
      </extLst>
    </cfRule>
  </conditionalFormatting>
  <hyperlinks>
    <hyperlink ref="A1" location="Índex!A1" display="TORNAR A L'ÍNDEX" xr:uid="{F58C9593-FCB1-40B2-83F7-515CE490916D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AF925-9759-4D5A-85D2-29FA62224A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D10:E20</xm:sqref>
        </x14:conditionalFormatting>
        <x14:conditionalFormatting xmlns:xm="http://schemas.microsoft.com/office/excel/2006/main">
          <x14:cfRule type="dataBar" id="{DFFD9F18-822B-4DB9-92F6-26AF6E609BBA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F10:F20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sheetPr>
    <tabColor theme="9" tint="0.79998168889431442"/>
  </sheetPr>
  <dimension ref="A1:D33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70.140625" style="1" customWidth="1"/>
    <col min="2" max="16384" width="11.42578125" style="1"/>
  </cols>
  <sheetData>
    <row r="1" spans="1:4" x14ac:dyDescent="0.25">
      <c r="A1" s="2" t="s">
        <v>28</v>
      </c>
      <c r="B1" s="209"/>
    </row>
    <row r="3" spans="1:4" ht="18.75" x14ac:dyDescent="0.3">
      <c r="A3" s="29" t="str">
        <f>'TE1'!A3</f>
        <v>EMPRESES</v>
      </c>
    </row>
    <row r="5" spans="1:4" x14ac:dyDescent="0.25">
      <c r="A5" s="28" t="str">
        <f>Índex!A20</f>
        <v>TE2</v>
      </c>
      <c r="C5" s="28" t="str">
        <f>Índex!A7</f>
        <v>1r trimestre 2025</v>
      </c>
    </row>
    <row r="6" spans="1:4" ht="15.75" thickBot="1" x14ac:dyDescent="0.3">
      <c r="A6" s="249" t="str">
        <f>Índex!B20</f>
        <v>Dinamisme empresarial.</v>
      </c>
      <c r="B6" s="31"/>
      <c r="C6" s="31"/>
      <c r="D6" s="31"/>
    </row>
    <row r="7" spans="1:4" x14ac:dyDescent="0.25">
      <c r="A7" s="287" t="s">
        <v>123</v>
      </c>
      <c r="B7" s="289" t="s">
        <v>55</v>
      </c>
      <c r="C7" s="291" t="s">
        <v>58</v>
      </c>
      <c r="D7" s="291"/>
    </row>
    <row r="8" spans="1:4" x14ac:dyDescent="0.25">
      <c r="A8" s="288"/>
      <c r="B8" s="290"/>
      <c r="C8" s="32" t="s">
        <v>55</v>
      </c>
      <c r="D8" s="32" t="s">
        <v>56</v>
      </c>
    </row>
    <row r="9" spans="1:4" x14ac:dyDescent="0.25">
      <c r="A9" s="33" t="s">
        <v>324</v>
      </c>
      <c r="B9" s="34">
        <v>1157</v>
      </c>
      <c r="C9" s="34">
        <v>71</v>
      </c>
      <c r="D9" s="35">
        <v>6.5377532228360957E-2</v>
      </c>
    </row>
    <row r="10" spans="1:4" x14ac:dyDescent="0.25">
      <c r="A10" s="33" t="s">
        <v>374</v>
      </c>
      <c r="B10" s="37">
        <v>459</v>
      </c>
      <c r="C10" s="37">
        <v>26</v>
      </c>
      <c r="D10" s="38">
        <v>6.0046189376443418E-2</v>
      </c>
    </row>
    <row r="11" spans="1:4" x14ac:dyDescent="0.25">
      <c r="A11" s="33" t="s">
        <v>327</v>
      </c>
      <c r="B11" s="37">
        <v>735</v>
      </c>
      <c r="C11" s="37">
        <v>17</v>
      </c>
      <c r="D11" s="38">
        <v>2.3676880222841225E-2</v>
      </c>
    </row>
    <row r="12" spans="1:4" ht="13.5" customHeight="1" x14ac:dyDescent="0.25">
      <c r="A12" s="33" t="s">
        <v>385</v>
      </c>
      <c r="B12" s="37">
        <v>339</v>
      </c>
      <c r="C12" s="37">
        <v>16</v>
      </c>
      <c r="D12" s="38">
        <v>4.9535603715170282E-2</v>
      </c>
    </row>
    <row r="13" spans="1:4" x14ac:dyDescent="0.25">
      <c r="A13" s="33" t="s">
        <v>325</v>
      </c>
      <c r="B13" s="37">
        <v>900</v>
      </c>
      <c r="C13" s="37">
        <v>11</v>
      </c>
      <c r="D13" s="38">
        <v>1.2373453318335208E-2</v>
      </c>
    </row>
    <row r="14" spans="1:4" x14ac:dyDescent="0.25">
      <c r="A14" s="33" t="s">
        <v>331</v>
      </c>
      <c r="B14" s="34">
        <v>324</v>
      </c>
      <c r="C14" s="34">
        <v>10</v>
      </c>
      <c r="D14" s="35">
        <v>3.1847133757961783E-2</v>
      </c>
    </row>
    <row r="15" spans="1:4" x14ac:dyDescent="0.25">
      <c r="A15" s="33" t="s">
        <v>329</v>
      </c>
      <c r="B15" s="34">
        <v>665</v>
      </c>
      <c r="C15" s="34">
        <v>10</v>
      </c>
      <c r="D15" s="35">
        <v>1.5267175572519083E-2</v>
      </c>
    </row>
    <row r="16" spans="1:4" x14ac:dyDescent="0.25">
      <c r="A16" s="33" t="s">
        <v>333</v>
      </c>
      <c r="B16" s="34">
        <v>588</v>
      </c>
      <c r="C16" s="34">
        <v>10</v>
      </c>
      <c r="D16" s="35">
        <v>1.7301038062283738E-2</v>
      </c>
    </row>
    <row r="17" spans="1:4" x14ac:dyDescent="0.25">
      <c r="A17" s="33" t="s">
        <v>335</v>
      </c>
      <c r="B17" s="37">
        <v>79</v>
      </c>
      <c r="C17" s="37">
        <v>9</v>
      </c>
      <c r="D17" s="38">
        <v>0.12857142857142856</v>
      </c>
    </row>
    <row r="18" spans="1:4" x14ac:dyDescent="0.25">
      <c r="A18" s="33" t="s">
        <v>341</v>
      </c>
      <c r="B18" s="37">
        <v>266</v>
      </c>
      <c r="C18" s="37">
        <v>7</v>
      </c>
      <c r="D18" s="38">
        <v>2.7027027027027029E-2</v>
      </c>
    </row>
    <row r="19" spans="1:4" ht="15" customHeight="1" x14ac:dyDescent="0.25">
      <c r="A19" s="292" t="s">
        <v>124</v>
      </c>
      <c r="B19" s="294" t="s">
        <v>55</v>
      </c>
      <c r="C19" s="295" t="s">
        <v>58</v>
      </c>
      <c r="D19" s="295"/>
    </row>
    <row r="20" spans="1:4" x14ac:dyDescent="0.25">
      <c r="A20" s="293"/>
      <c r="B20" s="290"/>
      <c r="C20" s="32" t="s">
        <v>55</v>
      </c>
      <c r="D20" s="32" t="s">
        <v>56</v>
      </c>
    </row>
    <row r="21" spans="1:4" x14ac:dyDescent="0.25">
      <c r="A21" s="33" t="s">
        <v>320</v>
      </c>
      <c r="B21" s="37">
        <v>2782</v>
      </c>
      <c r="C21" s="37">
        <v>-72</v>
      </c>
      <c r="D21" s="38">
        <v>-2.5227750525578137E-2</v>
      </c>
    </row>
    <row r="22" spans="1:4" x14ac:dyDescent="0.25">
      <c r="A22" s="33" t="s">
        <v>321</v>
      </c>
      <c r="B22" s="37">
        <v>1991</v>
      </c>
      <c r="C22" s="37">
        <v>-41</v>
      </c>
      <c r="D22" s="38">
        <v>-2.0177165354330708E-2</v>
      </c>
    </row>
    <row r="23" spans="1:4" ht="30" x14ac:dyDescent="0.25">
      <c r="A23" s="33" t="s">
        <v>322</v>
      </c>
      <c r="B23" s="37">
        <v>1930</v>
      </c>
      <c r="C23" s="37">
        <v>-36</v>
      </c>
      <c r="D23" s="38">
        <v>-1.8311291963377416E-2</v>
      </c>
    </row>
    <row r="24" spans="1:4" x14ac:dyDescent="0.25">
      <c r="A24" s="33" t="s">
        <v>326</v>
      </c>
      <c r="B24" s="37">
        <v>870</v>
      </c>
      <c r="C24" s="37">
        <v>-24</v>
      </c>
      <c r="D24" s="38">
        <v>-2.6845637583892617E-2</v>
      </c>
    </row>
    <row r="25" spans="1:4" x14ac:dyDescent="0.25">
      <c r="A25" s="39" t="s">
        <v>323</v>
      </c>
      <c r="B25" s="34">
        <v>1481</v>
      </c>
      <c r="C25" s="34">
        <v>-14</v>
      </c>
      <c r="D25" s="35">
        <v>-9.3645484949832769E-3</v>
      </c>
    </row>
    <row r="26" spans="1:4" x14ac:dyDescent="0.25">
      <c r="A26" s="33" t="s">
        <v>340</v>
      </c>
      <c r="B26" s="37">
        <v>163</v>
      </c>
      <c r="C26" s="37">
        <v>-13</v>
      </c>
      <c r="D26" s="38">
        <v>-7.3863636363636367E-2</v>
      </c>
    </row>
    <row r="27" spans="1:4" x14ac:dyDescent="0.25">
      <c r="A27" s="33" t="s">
        <v>336</v>
      </c>
      <c r="B27" s="37">
        <v>475</v>
      </c>
      <c r="C27" s="37">
        <v>-12</v>
      </c>
      <c r="D27" s="38">
        <v>-2.4640657084188913E-2</v>
      </c>
    </row>
    <row r="28" spans="1:4" x14ac:dyDescent="0.25">
      <c r="A28" s="77" t="s">
        <v>386</v>
      </c>
      <c r="B28" s="37">
        <v>176</v>
      </c>
      <c r="C28" s="37">
        <v>-12</v>
      </c>
      <c r="D28" s="38">
        <v>-6.3829787234042548E-2</v>
      </c>
    </row>
    <row r="29" spans="1:4" x14ac:dyDescent="0.25">
      <c r="A29" s="33" t="s">
        <v>373</v>
      </c>
      <c r="B29" s="37">
        <v>165</v>
      </c>
      <c r="C29" s="37">
        <v>-10</v>
      </c>
      <c r="D29" s="38">
        <v>-5.7142857142857141E-2</v>
      </c>
    </row>
    <row r="30" spans="1:4" x14ac:dyDescent="0.25">
      <c r="A30" s="40" t="s">
        <v>387</v>
      </c>
      <c r="B30" s="41">
        <v>58</v>
      </c>
      <c r="C30" s="41">
        <v>-8</v>
      </c>
      <c r="D30" s="42">
        <v>-0.12121212121212122</v>
      </c>
    </row>
    <row r="32" spans="1:4" x14ac:dyDescent="0.25">
      <c r="A32" s="43" t="s">
        <v>34</v>
      </c>
    </row>
    <row r="33" spans="1:1" x14ac:dyDescent="0.25">
      <c r="A33" s="43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{31D325E2-5F45-4CFA-97BA-A5E8D30EC8A7}</x14:id>
        </ext>
      </extLst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{60A8B9A8-F748-44CD-AB58-8C50CB192DDF}</x14:id>
        </ext>
      </extLst>
    </cfRule>
  </conditionalFormatting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D325E2-5F45-4CFA-97BA-A5E8D30EC8A7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60A8B9A8-F748-44CD-AB58-8C50CB192D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16B5-BACB-4949-9730-45F16227F120}">
  <sheetPr>
    <tabColor theme="8"/>
  </sheetPr>
  <dimension ref="A1:R92"/>
  <sheetViews>
    <sheetView workbookViewId="0"/>
  </sheetViews>
  <sheetFormatPr baseColWidth="10" defaultRowHeight="15" x14ac:dyDescent="0.25"/>
  <cols>
    <col min="1" max="1" width="37" customWidth="1"/>
  </cols>
  <sheetData>
    <row r="1" spans="1:18" x14ac:dyDescent="0.25">
      <c r="A1" s="125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>
        <v>25</v>
      </c>
      <c r="C4" s="23">
        <v>1.19002284843869E-3</v>
      </c>
      <c r="D4">
        <v>27</v>
      </c>
      <c r="G4" t="s">
        <v>140</v>
      </c>
      <c r="H4">
        <v>181</v>
      </c>
      <c r="I4" s="20">
        <v>8.6157654226961151E-3</v>
      </c>
      <c r="J4">
        <v>181</v>
      </c>
      <c r="M4" t="s">
        <v>140</v>
      </c>
      <c r="N4">
        <v>2987</v>
      </c>
      <c r="O4" s="20">
        <v>0.14218392993145468</v>
      </c>
      <c r="P4">
        <v>3055</v>
      </c>
      <c r="Q4">
        <v>-68</v>
      </c>
      <c r="R4" s="27">
        <v>-2.2258592471358429E-2</v>
      </c>
    </row>
    <row r="5" spans="1:18" x14ac:dyDescent="0.25">
      <c r="A5" t="s">
        <v>133</v>
      </c>
      <c r="B5">
        <v>10</v>
      </c>
      <c r="C5" s="23">
        <v>4.7600913937547601E-4</v>
      </c>
      <c r="D5">
        <v>8</v>
      </c>
      <c r="G5" t="s">
        <v>145</v>
      </c>
      <c r="H5">
        <v>67</v>
      </c>
      <c r="I5" s="20">
        <v>3.1892612338156891E-3</v>
      </c>
      <c r="J5">
        <v>69</v>
      </c>
      <c r="M5" t="s">
        <v>145</v>
      </c>
      <c r="N5">
        <v>1534</v>
      </c>
      <c r="O5" s="20">
        <v>7.3019801980198015E-2</v>
      </c>
      <c r="P5">
        <v>1560</v>
      </c>
      <c r="Q5">
        <v>-26</v>
      </c>
      <c r="R5" s="27">
        <v>-1.6666666666666666E-2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G6" t="s">
        <v>147</v>
      </c>
      <c r="H6">
        <v>184</v>
      </c>
      <c r="I6" s="20">
        <v>8.7585681645087586E-3</v>
      </c>
      <c r="J6">
        <v>186</v>
      </c>
      <c r="M6" t="s">
        <v>147</v>
      </c>
      <c r="N6">
        <v>598</v>
      </c>
      <c r="O6" s="20">
        <v>2.8465346534653466E-2</v>
      </c>
      <c r="P6">
        <v>614</v>
      </c>
      <c r="Q6">
        <v>-16</v>
      </c>
      <c r="R6" s="27">
        <v>-2.6058631921824105E-2</v>
      </c>
    </row>
    <row r="7" spans="1:18" x14ac:dyDescent="0.25">
      <c r="A7" t="s">
        <v>135</v>
      </c>
      <c r="B7">
        <v>0</v>
      </c>
      <c r="C7" s="23">
        <v>0</v>
      </c>
      <c r="G7" t="s">
        <v>127</v>
      </c>
      <c r="H7">
        <v>110</v>
      </c>
      <c r="I7" s="20">
        <v>5.2361005331302357E-3</v>
      </c>
      <c r="J7">
        <v>116</v>
      </c>
      <c r="M7" t="s">
        <v>127</v>
      </c>
      <c r="N7">
        <v>1969</v>
      </c>
      <c r="O7" s="20">
        <v>9.3726199543031227E-2</v>
      </c>
      <c r="P7">
        <v>1985</v>
      </c>
      <c r="Q7">
        <v>-16</v>
      </c>
      <c r="R7" s="27">
        <v>-8.0604534005037781E-3</v>
      </c>
    </row>
    <row r="8" spans="1:18" x14ac:dyDescent="0.25">
      <c r="A8" t="s">
        <v>136</v>
      </c>
      <c r="B8">
        <v>0</v>
      </c>
      <c r="C8" s="23">
        <v>0</v>
      </c>
      <c r="G8" t="s">
        <v>150</v>
      </c>
      <c r="H8">
        <v>124</v>
      </c>
      <c r="I8" s="20">
        <v>5.9025133282559024E-3</v>
      </c>
      <c r="J8">
        <v>125</v>
      </c>
      <c r="M8" t="s">
        <v>150</v>
      </c>
      <c r="N8">
        <v>860</v>
      </c>
      <c r="O8" s="20">
        <v>4.0936785986290934E-2</v>
      </c>
      <c r="P8">
        <v>869</v>
      </c>
      <c r="Q8">
        <v>-9</v>
      </c>
      <c r="R8" s="27">
        <v>-1.0356731875719217E-2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G9" t="s">
        <v>151</v>
      </c>
      <c r="H9">
        <v>64</v>
      </c>
      <c r="I9" s="20">
        <v>3.0464584920030465E-3</v>
      </c>
      <c r="J9">
        <v>64</v>
      </c>
      <c r="M9" t="s">
        <v>151</v>
      </c>
      <c r="N9">
        <v>328</v>
      </c>
      <c r="O9" s="20">
        <v>1.5613099771515614E-2</v>
      </c>
      <c r="P9">
        <v>337</v>
      </c>
      <c r="Q9">
        <v>-9</v>
      </c>
      <c r="R9" s="27">
        <v>-2.6706231454005934E-2</v>
      </c>
    </row>
    <row r="10" spans="1:18" x14ac:dyDescent="0.25">
      <c r="A10" t="s">
        <v>138</v>
      </c>
      <c r="B10">
        <v>12</v>
      </c>
      <c r="C10" s="23">
        <v>5.7121096725057125E-4</v>
      </c>
      <c r="D10">
        <v>12</v>
      </c>
      <c r="G10" t="s">
        <v>63</v>
      </c>
      <c r="H10">
        <v>516</v>
      </c>
      <c r="I10" s="20">
        <v>2.4562071591774561E-2</v>
      </c>
      <c r="J10">
        <v>521</v>
      </c>
      <c r="M10" t="s">
        <v>63</v>
      </c>
      <c r="N10">
        <v>98</v>
      </c>
      <c r="O10" s="20">
        <v>4.6648895658796645E-3</v>
      </c>
      <c r="P10">
        <v>105</v>
      </c>
      <c r="Q10">
        <v>-7</v>
      </c>
      <c r="R10" s="27">
        <v>-6.6666666666666666E-2</v>
      </c>
    </row>
    <row r="11" spans="1:18" x14ac:dyDescent="0.25">
      <c r="A11" t="s">
        <v>139</v>
      </c>
      <c r="B11">
        <v>0</v>
      </c>
      <c r="C11" s="23">
        <v>0</v>
      </c>
      <c r="D11">
        <v>0</v>
      </c>
      <c r="G11" t="s">
        <v>62</v>
      </c>
      <c r="H11">
        <v>177</v>
      </c>
      <c r="I11" s="20">
        <v>8.4253617669459262E-3</v>
      </c>
      <c r="J11">
        <v>180</v>
      </c>
      <c r="M11" t="s">
        <v>62</v>
      </c>
      <c r="N11">
        <v>110</v>
      </c>
      <c r="O11" s="20">
        <v>5.2361005331302357E-3</v>
      </c>
      <c r="P11">
        <v>116</v>
      </c>
      <c r="Q11">
        <v>-6</v>
      </c>
      <c r="R11" s="27">
        <v>-5.1724137931034482E-2</v>
      </c>
    </row>
    <row r="12" spans="1:18" x14ac:dyDescent="0.25">
      <c r="A12" t="s">
        <v>140</v>
      </c>
      <c r="B12">
        <v>181</v>
      </c>
      <c r="C12" s="23">
        <v>8.6157654226961151E-3</v>
      </c>
      <c r="D12">
        <v>181</v>
      </c>
      <c r="G12" t="s">
        <v>156</v>
      </c>
      <c r="H12">
        <v>88</v>
      </c>
      <c r="I12" s="20">
        <v>4.1888804265041886E-3</v>
      </c>
      <c r="J12">
        <v>90</v>
      </c>
      <c r="M12" t="s">
        <v>156</v>
      </c>
      <c r="N12">
        <v>169</v>
      </c>
      <c r="O12" s="20">
        <v>8.0445544554455448E-3</v>
      </c>
      <c r="P12">
        <v>175</v>
      </c>
      <c r="Q12">
        <v>-6</v>
      </c>
      <c r="R12" s="27">
        <v>-3.4285714285714287E-2</v>
      </c>
    </row>
    <row r="13" spans="1:18" x14ac:dyDescent="0.25">
      <c r="A13" t="s">
        <v>112</v>
      </c>
      <c r="B13">
        <v>18</v>
      </c>
      <c r="C13" s="23">
        <v>8.5681645087585677E-4</v>
      </c>
      <c r="D13">
        <v>15</v>
      </c>
      <c r="G13" t="s">
        <v>129</v>
      </c>
      <c r="H13">
        <v>71</v>
      </c>
      <c r="I13" s="20">
        <v>3.3796648895658798E-3</v>
      </c>
      <c r="J13">
        <v>72</v>
      </c>
      <c r="M13" t="s">
        <v>129</v>
      </c>
      <c r="N13">
        <v>516</v>
      </c>
      <c r="O13" s="20">
        <v>2.4562071591774561E-2</v>
      </c>
      <c r="P13">
        <v>521</v>
      </c>
      <c r="Q13">
        <v>-5</v>
      </c>
      <c r="R13" s="27">
        <v>-9.5969289827255271E-3</v>
      </c>
    </row>
    <row r="14" spans="1:18" x14ac:dyDescent="0.25">
      <c r="A14" t="s">
        <v>141</v>
      </c>
      <c r="B14">
        <v>0</v>
      </c>
      <c r="C14" s="23">
        <v>0</v>
      </c>
      <c r="G14" t="s">
        <v>157</v>
      </c>
      <c r="H14">
        <v>177</v>
      </c>
      <c r="I14" s="20">
        <v>8.4253617669459262E-3</v>
      </c>
      <c r="J14">
        <v>174</v>
      </c>
      <c r="M14" t="s">
        <v>157</v>
      </c>
      <c r="N14">
        <v>160</v>
      </c>
      <c r="O14" s="20">
        <v>7.6161462300076161E-3</v>
      </c>
      <c r="P14">
        <v>164</v>
      </c>
      <c r="Q14">
        <v>-4</v>
      </c>
      <c r="R14" s="27">
        <v>-2.4390243902439025E-2</v>
      </c>
    </row>
    <row r="15" spans="1:18" x14ac:dyDescent="0.25">
      <c r="A15" t="s">
        <v>142</v>
      </c>
      <c r="B15">
        <v>51</v>
      </c>
      <c r="C15" s="23">
        <v>2.4276466108149276E-3</v>
      </c>
      <c r="D15">
        <v>58</v>
      </c>
      <c r="G15" t="s">
        <v>50</v>
      </c>
      <c r="H15">
        <v>860</v>
      </c>
      <c r="I15" s="20">
        <v>4.0936785986290934E-2</v>
      </c>
      <c r="J15">
        <v>869</v>
      </c>
      <c r="M15" t="s">
        <v>50</v>
      </c>
      <c r="N15">
        <v>236</v>
      </c>
      <c r="O15" s="20">
        <v>1.1233815689261234E-2</v>
      </c>
      <c r="P15">
        <v>240</v>
      </c>
      <c r="Q15">
        <v>-4</v>
      </c>
      <c r="R15" s="27">
        <v>-1.6666666666666666E-2</v>
      </c>
    </row>
    <row r="16" spans="1:18" x14ac:dyDescent="0.25">
      <c r="A16" t="s">
        <v>143</v>
      </c>
      <c r="B16">
        <v>52</v>
      </c>
      <c r="C16" s="23">
        <v>2.4752475247524753E-3</v>
      </c>
      <c r="D16">
        <v>59</v>
      </c>
      <c r="G16" t="s">
        <v>125</v>
      </c>
      <c r="H16">
        <v>72</v>
      </c>
      <c r="I16" s="20">
        <v>3.4272658035034271E-3</v>
      </c>
      <c r="J16">
        <v>74</v>
      </c>
      <c r="M16" t="s">
        <v>125</v>
      </c>
      <c r="N16">
        <v>177</v>
      </c>
      <c r="O16" s="20">
        <v>8.4253617669459262E-3</v>
      </c>
      <c r="P16">
        <v>180</v>
      </c>
      <c r="Q16">
        <v>-3</v>
      </c>
      <c r="R16" s="27">
        <v>-1.6666666666666666E-2</v>
      </c>
    </row>
    <row r="17" spans="1:18" x14ac:dyDescent="0.25">
      <c r="A17" t="s">
        <v>144</v>
      </c>
      <c r="B17">
        <v>4</v>
      </c>
      <c r="C17" s="23">
        <v>1.9040365575019041E-4</v>
      </c>
      <c r="D17">
        <v>6</v>
      </c>
      <c r="G17" t="s">
        <v>48</v>
      </c>
      <c r="H17">
        <v>1534</v>
      </c>
      <c r="I17" s="20">
        <v>7.3019801980198015E-2</v>
      </c>
      <c r="J17">
        <v>1560</v>
      </c>
      <c r="M17" t="s">
        <v>48</v>
      </c>
      <c r="N17">
        <v>467</v>
      </c>
      <c r="O17" s="20">
        <v>2.2229626808834731E-2</v>
      </c>
      <c r="P17">
        <v>470</v>
      </c>
      <c r="Q17">
        <v>-3</v>
      </c>
      <c r="R17" s="27">
        <v>-6.382978723404255E-3</v>
      </c>
    </row>
    <row r="18" spans="1:18" x14ac:dyDescent="0.25">
      <c r="A18" t="s">
        <v>145</v>
      </c>
      <c r="B18">
        <v>67</v>
      </c>
      <c r="C18" s="23">
        <v>3.1892612338156891E-3</v>
      </c>
      <c r="D18">
        <v>69</v>
      </c>
      <c r="G18" t="s">
        <v>52</v>
      </c>
      <c r="H18">
        <v>598</v>
      </c>
      <c r="I18" s="20">
        <v>2.8465346534653466E-2</v>
      </c>
      <c r="J18">
        <v>614</v>
      </c>
      <c r="M18" t="s">
        <v>52</v>
      </c>
      <c r="N18">
        <v>100</v>
      </c>
      <c r="O18" s="20">
        <v>4.7600913937547598E-3</v>
      </c>
      <c r="P18">
        <v>103</v>
      </c>
      <c r="Q18">
        <v>-3</v>
      </c>
      <c r="R18" s="27">
        <v>-2.9126213592233011E-2</v>
      </c>
    </row>
    <row r="19" spans="1:18" x14ac:dyDescent="0.25">
      <c r="A19" t="s">
        <v>146</v>
      </c>
      <c r="B19">
        <v>46</v>
      </c>
      <c r="C19" s="23">
        <v>2.1896420411271897E-3</v>
      </c>
      <c r="D19">
        <v>46</v>
      </c>
      <c r="G19" t="s">
        <v>47</v>
      </c>
      <c r="H19">
        <v>1969</v>
      </c>
      <c r="I19" s="20">
        <v>9.3726199543031227E-2</v>
      </c>
      <c r="J19">
        <v>1985</v>
      </c>
      <c r="M19" t="s">
        <v>47</v>
      </c>
      <c r="N19">
        <v>67</v>
      </c>
      <c r="O19" s="20">
        <v>3.1892612338156891E-3</v>
      </c>
      <c r="P19">
        <v>69</v>
      </c>
      <c r="Q19">
        <v>-2</v>
      </c>
      <c r="R19" s="27">
        <v>-2.8985507246376812E-2</v>
      </c>
    </row>
    <row r="20" spans="1:18" x14ac:dyDescent="0.25">
      <c r="A20" t="s">
        <v>147</v>
      </c>
      <c r="B20">
        <v>184</v>
      </c>
      <c r="C20" s="23">
        <v>8.7585681645087586E-3</v>
      </c>
      <c r="D20">
        <v>186</v>
      </c>
      <c r="G20" t="s">
        <v>45</v>
      </c>
      <c r="H20">
        <v>2987</v>
      </c>
      <c r="I20" s="20">
        <v>0.14218392993145468</v>
      </c>
      <c r="J20">
        <v>3055</v>
      </c>
      <c r="M20" t="s">
        <v>45</v>
      </c>
      <c r="N20">
        <v>184</v>
      </c>
      <c r="O20" s="20">
        <v>8.7585681645087586E-3</v>
      </c>
      <c r="P20">
        <v>186</v>
      </c>
      <c r="Q20">
        <v>-2</v>
      </c>
      <c r="R20" s="27">
        <v>-1.0752688172043012E-2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G21" t="s">
        <v>49</v>
      </c>
      <c r="H21">
        <v>1037</v>
      </c>
      <c r="I21" s="20">
        <v>4.9362147753236864E-2</v>
      </c>
      <c r="J21">
        <v>1014</v>
      </c>
      <c r="M21" t="s">
        <v>49</v>
      </c>
      <c r="N21">
        <v>88</v>
      </c>
      <c r="O21" s="20">
        <v>4.1888804265041886E-3</v>
      </c>
      <c r="P21">
        <v>90</v>
      </c>
      <c r="Q21">
        <v>-2</v>
      </c>
      <c r="R21" s="27">
        <v>-2.2222222222222223E-2</v>
      </c>
    </row>
    <row r="22" spans="1:18" x14ac:dyDescent="0.25">
      <c r="A22" t="s">
        <v>127</v>
      </c>
      <c r="B22">
        <v>110</v>
      </c>
      <c r="C22" s="23">
        <v>5.2361005331302357E-3</v>
      </c>
      <c r="D22">
        <v>116</v>
      </c>
      <c r="G22" t="s">
        <v>70</v>
      </c>
      <c r="H22">
        <v>312</v>
      </c>
      <c r="I22" s="20">
        <v>1.4851485148514851E-2</v>
      </c>
      <c r="J22">
        <v>313</v>
      </c>
      <c r="M22" t="s">
        <v>70</v>
      </c>
      <c r="N22">
        <v>72</v>
      </c>
      <c r="O22" s="20">
        <v>3.4272658035034271E-3</v>
      </c>
      <c r="P22">
        <v>74</v>
      </c>
      <c r="Q22">
        <v>-2</v>
      </c>
      <c r="R22" s="27">
        <v>-2.7027027027027029E-2</v>
      </c>
    </row>
    <row r="23" spans="1:18" x14ac:dyDescent="0.25">
      <c r="A23" t="s">
        <v>149</v>
      </c>
      <c r="B23">
        <v>19</v>
      </c>
      <c r="C23" s="23">
        <v>9.0441736481340445E-4</v>
      </c>
      <c r="D23">
        <v>19</v>
      </c>
      <c r="G23" t="s">
        <v>164</v>
      </c>
      <c r="H23">
        <v>71</v>
      </c>
      <c r="I23" s="20">
        <v>3.3796648895658798E-3</v>
      </c>
      <c r="J23">
        <v>66</v>
      </c>
      <c r="M23" t="s">
        <v>164</v>
      </c>
      <c r="N23">
        <v>257</v>
      </c>
      <c r="O23" s="20">
        <v>1.2233434881949733E-2</v>
      </c>
      <c r="P23">
        <v>259</v>
      </c>
      <c r="Q23">
        <v>-2</v>
      </c>
      <c r="R23" s="27">
        <v>-7.7220077220077222E-3</v>
      </c>
    </row>
    <row r="24" spans="1:18" x14ac:dyDescent="0.25">
      <c r="A24" t="s">
        <v>150</v>
      </c>
      <c r="B24">
        <v>124</v>
      </c>
      <c r="C24" s="23">
        <v>5.9025133282559024E-3</v>
      </c>
      <c r="D24">
        <v>125</v>
      </c>
      <c r="G24" t="s">
        <v>165</v>
      </c>
      <c r="H24">
        <v>82</v>
      </c>
      <c r="I24" s="20">
        <v>3.9032749428789034E-3</v>
      </c>
      <c r="J24">
        <v>81</v>
      </c>
      <c r="M24" t="s">
        <v>165</v>
      </c>
      <c r="N24">
        <v>75</v>
      </c>
      <c r="O24" s="20">
        <v>3.5700685453160701E-3</v>
      </c>
      <c r="P24">
        <v>77</v>
      </c>
      <c r="Q24">
        <v>-2</v>
      </c>
      <c r="R24" s="27">
        <v>-2.5974025974025976E-2</v>
      </c>
    </row>
    <row r="25" spans="1:18" x14ac:dyDescent="0.25">
      <c r="A25" t="s">
        <v>151</v>
      </c>
      <c r="B25">
        <v>64</v>
      </c>
      <c r="C25" s="23">
        <v>3.0464584920030465E-3</v>
      </c>
      <c r="D25">
        <v>64</v>
      </c>
      <c r="G25" t="s">
        <v>46</v>
      </c>
      <c r="H25">
        <v>2098</v>
      </c>
      <c r="I25" s="20">
        <v>9.9866717440974861E-2</v>
      </c>
      <c r="J25">
        <v>2047</v>
      </c>
      <c r="M25" t="s">
        <v>46</v>
      </c>
      <c r="N25">
        <v>124</v>
      </c>
      <c r="O25" s="20">
        <v>5.9025133282559024E-3</v>
      </c>
      <c r="P25">
        <v>125</v>
      </c>
      <c r="Q25">
        <v>-1</v>
      </c>
      <c r="R25" s="27">
        <v>-8.0000000000000002E-3</v>
      </c>
    </row>
    <row r="26" spans="1:18" x14ac:dyDescent="0.25">
      <c r="A26" t="s">
        <v>152</v>
      </c>
      <c r="B26">
        <v>38</v>
      </c>
      <c r="C26" s="23">
        <v>1.8088347296268089E-3</v>
      </c>
      <c r="D26">
        <v>40</v>
      </c>
      <c r="G26" t="s">
        <v>67</v>
      </c>
      <c r="H26">
        <v>257</v>
      </c>
      <c r="I26" s="20">
        <v>1.2233434881949733E-2</v>
      </c>
      <c r="J26">
        <v>259</v>
      </c>
      <c r="M26" t="s">
        <v>67</v>
      </c>
      <c r="N26">
        <v>71</v>
      </c>
      <c r="O26" s="20">
        <v>3.3796648895658798E-3</v>
      </c>
      <c r="P26">
        <v>72</v>
      </c>
      <c r="Q26">
        <v>-1</v>
      </c>
      <c r="R26" s="27">
        <v>-1.3888888888888888E-2</v>
      </c>
    </row>
    <row r="27" spans="1:18" x14ac:dyDescent="0.25">
      <c r="A27" t="s">
        <v>63</v>
      </c>
      <c r="B27">
        <v>516</v>
      </c>
      <c r="C27" s="23">
        <v>2.4562071591774561E-2</v>
      </c>
      <c r="D27">
        <v>521</v>
      </c>
      <c r="G27" t="s">
        <v>172</v>
      </c>
      <c r="H27">
        <v>160</v>
      </c>
      <c r="I27" s="20">
        <v>7.6161462300076161E-3</v>
      </c>
      <c r="J27">
        <v>164</v>
      </c>
      <c r="M27" t="s">
        <v>172</v>
      </c>
      <c r="N27">
        <v>312</v>
      </c>
      <c r="O27" s="20">
        <v>1.4851485148514851E-2</v>
      </c>
      <c r="P27">
        <v>313</v>
      </c>
      <c r="Q27">
        <v>-1</v>
      </c>
      <c r="R27" s="27">
        <v>-3.1948881789137379E-3</v>
      </c>
    </row>
    <row r="28" spans="1:18" x14ac:dyDescent="0.25">
      <c r="A28" t="s">
        <v>153</v>
      </c>
      <c r="B28">
        <v>54</v>
      </c>
      <c r="C28" s="23">
        <v>2.5704493526275706E-3</v>
      </c>
      <c r="D28">
        <v>49</v>
      </c>
      <c r="G28" t="s">
        <v>121</v>
      </c>
      <c r="H28">
        <v>689</v>
      </c>
      <c r="I28" s="20">
        <v>3.2797029702970298E-2</v>
      </c>
      <c r="J28">
        <v>660</v>
      </c>
      <c r="M28" t="s">
        <v>121</v>
      </c>
      <c r="N28">
        <v>181</v>
      </c>
      <c r="O28" s="20">
        <v>8.6157654226961151E-3</v>
      </c>
      <c r="P28">
        <v>181</v>
      </c>
      <c r="Q28">
        <v>0</v>
      </c>
      <c r="R28" s="27">
        <v>0</v>
      </c>
    </row>
    <row r="29" spans="1:18" x14ac:dyDescent="0.25">
      <c r="A29" t="s">
        <v>154</v>
      </c>
      <c r="B29">
        <v>58</v>
      </c>
      <c r="C29" s="23">
        <v>2.7608530083777609E-3</v>
      </c>
      <c r="D29">
        <v>55</v>
      </c>
      <c r="G29" t="s">
        <v>120</v>
      </c>
      <c r="H29">
        <v>467</v>
      </c>
      <c r="I29" s="20">
        <v>2.2229626808834731E-2</v>
      </c>
      <c r="J29">
        <v>470</v>
      </c>
      <c r="M29" t="s">
        <v>120</v>
      </c>
      <c r="N29">
        <v>64</v>
      </c>
      <c r="O29" s="20">
        <v>3.0464584920030465E-3</v>
      </c>
      <c r="P29">
        <v>64</v>
      </c>
      <c r="Q29">
        <v>0</v>
      </c>
      <c r="R29" s="27">
        <v>0</v>
      </c>
    </row>
    <row r="30" spans="1:18" x14ac:dyDescent="0.25">
      <c r="A30" t="s">
        <v>62</v>
      </c>
      <c r="B30">
        <v>177</v>
      </c>
      <c r="C30" s="23">
        <v>8.4253617669459262E-3</v>
      </c>
      <c r="D30">
        <v>180</v>
      </c>
      <c r="G30" t="s">
        <v>65</v>
      </c>
      <c r="H30">
        <v>135</v>
      </c>
      <c r="I30" s="20">
        <v>6.4261233815689264E-3</v>
      </c>
      <c r="J30">
        <v>131</v>
      </c>
      <c r="M30" t="s">
        <v>65</v>
      </c>
      <c r="N30">
        <v>82</v>
      </c>
      <c r="O30" s="20">
        <v>3.9032749428789034E-3</v>
      </c>
      <c r="P30">
        <v>81</v>
      </c>
      <c r="Q30">
        <v>1</v>
      </c>
      <c r="R30" s="27">
        <v>1.2345679012345678E-2</v>
      </c>
    </row>
    <row r="31" spans="1:18" x14ac:dyDescent="0.25">
      <c r="A31" t="s">
        <v>110</v>
      </c>
      <c r="B31">
        <v>50</v>
      </c>
      <c r="C31" s="23">
        <v>2.3800456968773799E-3</v>
      </c>
      <c r="D31">
        <v>55</v>
      </c>
      <c r="G31" t="s">
        <v>126</v>
      </c>
      <c r="H31">
        <v>328</v>
      </c>
      <c r="I31" s="20">
        <v>1.5613099771515614E-2</v>
      </c>
      <c r="J31">
        <v>337</v>
      </c>
      <c r="M31" t="s">
        <v>126</v>
      </c>
      <c r="N31">
        <v>448</v>
      </c>
      <c r="O31" s="20">
        <v>2.1325209444021324E-2</v>
      </c>
      <c r="P31">
        <v>447</v>
      </c>
      <c r="Q31">
        <v>1</v>
      </c>
      <c r="R31" s="27">
        <v>2.2371364653243847E-3</v>
      </c>
    </row>
    <row r="32" spans="1:18" x14ac:dyDescent="0.25">
      <c r="A32" t="s">
        <v>155</v>
      </c>
      <c r="B32">
        <v>14</v>
      </c>
      <c r="C32" s="23">
        <v>6.6641279512566639E-4</v>
      </c>
      <c r="D32">
        <v>11</v>
      </c>
      <c r="G32" t="s">
        <v>66</v>
      </c>
      <c r="H32">
        <v>135</v>
      </c>
      <c r="I32" s="20">
        <v>6.4261233815689264E-3</v>
      </c>
      <c r="J32">
        <v>123</v>
      </c>
      <c r="M32" t="s">
        <v>66</v>
      </c>
      <c r="N32">
        <v>578</v>
      </c>
      <c r="O32" s="20">
        <v>2.7513328255902515E-2</v>
      </c>
      <c r="P32">
        <v>577</v>
      </c>
      <c r="Q32">
        <v>1</v>
      </c>
      <c r="R32" s="27">
        <v>1.7331022530329288E-3</v>
      </c>
    </row>
    <row r="33" spans="1:18" x14ac:dyDescent="0.25">
      <c r="A33" t="s">
        <v>156</v>
      </c>
      <c r="B33">
        <v>88</v>
      </c>
      <c r="C33" s="23">
        <v>4.1888804265041886E-3</v>
      </c>
      <c r="D33">
        <v>90</v>
      </c>
      <c r="G33" t="s">
        <v>122</v>
      </c>
      <c r="H33">
        <v>122</v>
      </c>
      <c r="I33" s="20">
        <v>5.807311500380807E-3</v>
      </c>
      <c r="J33">
        <v>118</v>
      </c>
      <c r="M33" t="s">
        <v>122</v>
      </c>
      <c r="N33">
        <v>88</v>
      </c>
      <c r="O33" s="20">
        <v>4.1888804265041886E-3</v>
      </c>
      <c r="P33">
        <v>87</v>
      </c>
      <c r="Q33">
        <v>1</v>
      </c>
      <c r="R33" s="27">
        <v>1.1494252873563218E-2</v>
      </c>
    </row>
    <row r="34" spans="1:18" x14ac:dyDescent="0.25">
      <c r="A34" t="s">
        <v>129</v>
      </c>
      <c r="B34">
        <v>71</v>
      </c>
      <c r="C34" s="23">
        <v>3.3796648895658798E-3</v>
      </c>
      <c r="D34">
        <v>72</v>
      </c>
      <c r="G34" t="s">
        <v>174</v>
      </c>
      <c r="H34">
        <v>75</v>
      </c>
      <c r="I34" s="20">
        <v>3.5700685453160701E-3</v>
      </c>
      <c r="J34">
        <v>77</v>
      </c>
      <c r="M34" t="s">
        <v>174</v>
      </c>
      <c r="N34">
        <v>177</v>
      </c>
      <c r="O34" s="20">
        <v>8.4253617669459262E-3</v>
      </c>
      <c r="P34">
        <v>174</v>
      </c>
      <c r="Q34">
        <v>3</v>
      </c>
      <c r="R34" s="27">
        <v>1.7241379310344827E-2</v>
      </c>
    </row>
    <row r="35" spans="1:18" x14ac:dyDescent="0.25">
      <c r="A35" t="s">
        <v>157</v>
      </c>
      <c r="B35">
        <v>177</v>
      </c>
      <c r="C35" s="23">
        <v>8.4253617669459262E-3</v>
      </c>
      <c r="D35">
        <v>174</v>
      </c>
      <c r="G35" t="s">
        <v>60</v>
      </c>
      <c r="H35">
        <v>169</v>
      </c>
      <c r="I35" s="20">
        <v>8.0445544554455448E-3</v>
      </c>
      <c r="J35">
        <v>175</v>
      </c>
      <c r="M35" t="s">
        <v>60</v>
      </c>
      <c r="N35">
        <v>77</v>
      </c>
      <c r="O35" s="20">
        <v>3.6652703731911655E-3</v>
      </c>
      <c r="P35">
        <v>74</v>
      </c>
      <c r="Q35">
        <v>3</v>
      </c>
      <c r="R35" s="27">
        <v>4.0540540540540543E-2</v>
      </c>
    </row>
    <row r="36" spans="1:18" x14ac:dyDescent="0.25">
      <c r="A36" t="s">
        <v>158</v>
      </c>
      <c r="B36">
        <v>13</v>
      </c>
      <c r="C36" s="23">
        <v>6.1881188118811882E-4</v>
      </c>
      <c r="D36">
        <v>11</v>
      </c>
      <c r="G36" t="s">
        <v>114</v>
      </c>
      <c r="H36">
        <v>448</v>
      </c>
      <c r="I36" s="20">
        <v>2.1325209444021324E-2</v>
      </c>
      <c r="J36">
        <v>447</v>
      </c>
      <c r="M36" t="s">
        <v>114</v>
      </c>
      <c r="N36">
        <v>135</v>
      </c>
      <c r="O36" s="20">
        <v>6.4261233815689264E-3</v>
      </c>
      <c r="P36">
        <v>131</v>
      </c>
      <c r="Q36">
        <v>4</v>
      </c>
      <c r="R36" s="27">
        <v>3.0534351145038167E-2</v>
      </c>
    </row>
    <row r="37" spans="1:18" x14ac:dyDescent="0.25">
      <c r="A37" t="s">
        <v>159</v>
      </c>
      <c r="B37">
        <v>11</v>
      </c>
      <c r="C37" s="23">
        <v>5.2361005331302357E-4</v>
      </c>
      <c r="D37">
        <v>12</v>
      </c>
      <c r="G37" t="s">
        <v>117</v>
      </c>
      <c r="H37">
        <v>318</v>
      </c>
      <c r="I37" s="20">
        <v>1.5137090632140138E-2</v>
      </c>
      <c r="J37">
        <v>300</v>
      </c>
      <c r="M37" t="s">
        <v>117</v>
      </c>
      <c r="N37">
        <v>122</v>
      </c>
      <c r="O37" s="20">
        <v>5.807311500380807E-3</v>
      </c>
      <c r="P37">
        <v>118</v>
      </c>
      <c r="Q37">
        <v>4</v>
      </c>
      <c r="R37" s="27">
        <v>3.3898305084745763E-2</v>
      </c>
    </row>
    <row r="38" spans="1:18" x14ac:dyDescent="0.25">
      <c r="A38" t="s">
        <v>160</v>
      </c>
      <c r="B38">
        <v>8</v>
      </c>
      <c r="C38" s="23">
        <v>3.8080731150038082E-4</v>
      </c>
      <c r="D38">
        <v>9</v>
      </c>
      <c r="G38" t="s">
        <v>116</v>
      </c>
      <c r="H38">
        <v>236</v>
      </c>
      <c r="I38" s="20">
        <v>1.1233815689261234E-2</v>
      </c>
      <c r="J38">
        <v>240</v>
      </c>
      <c r="M38" t="s">
        <v>116</v>
      </c>
      <c r="N38">
        <v>71</v>
      </c>
      <c r="O38" s="20">
        <v>3.3796648895658798E-3</v>
      </c>
      <c r="P38">
        <v>66</v>
      </c>
      <c r="Q38">
        <v>5</v>
      </c>
      <c r="R38" s="27">
        <v>7.575757575757576E-2</v>
      </c>
    </row>
    <row r="39" spans="1:18" x14ac:dyDescent="0.25">
      <c r="A39" t="s">
        <v>161</v>
      </c>
      <c r="B39">
        <v>54</v>
      </c>
      <c r="C39" s="23">
        <v>2.5704493526275706E-3</v>
      </c>
      <c r="D39">
        <v>51</v>
      </c>
      <c r="G39" t="s">
        <v>53</v>
      </c>
      <c r="H39">
        <v>578</v>
      </c>
      <c r="I39" s="20">
        <v>2.7513328255902515E-2</v>
      </c>
      <c r="J39">
        <v>577</v>
      </c>
      <c r="M39" t="s">
        <v>53</v>
      </c>
      <c r="N39">
        <v>396</v>
      </c>
      <c r="O39" s="20">
        <v>1.884996191926885E-2</v>
      </c>
      <c r="P39">
        <v>389</v>
      </c>
      <c r="Q39">
        <v>7</v>
      </c>
      <c r="R39" s="27">
        <v>1.7994858611825194E-2</v>
      </c>
    </row>
    <row r="40" spans="1:18" x14ac:dyDescent="0.25">
      <c r="A40" t="s">
        <v>162</v>
      </c>
      <c r="B40">
        <v>2</v>
      </c>
      <c r="C40" s="23">
        <v>9.5201827875095204E-5</v>
      </c>
      <c r="D40" t="s">
        <v>203</v>
      </c>
      <c r="G40" t="s">
        <v>68</v>
      </c>
      <c r="H40">
        <v>557</v>
      </c>
      <c r="I40" s="20">
        <v>2.6513709063214014E-2</v>
      </c>
      <c r="J40">
        <v>539</v>
      </c>
      <c r="M40" t="s">
        <v>68</v>
      </c>
      <c r="N40">
        <v>135</v>
      </c>
      <c r="O40" s="20">
        <v>6.4261233815689264E-3</v>
      </c>
      <c r="P40">
        <v>123</v>
      </c>
      <c r="Q40">
        <v>12</v>
      </c>
      <c r="R40" s="27">
        <v>9.7560975609756101E-2</v>
      </c>
    </row>
    <row r="41" spans="1:18" x14ac:dyDescent="0.25">
      <c r="A41" t="s">
        <v>50</v>
      </c>
      <c r="B41">
        <v>860</v>
      </c>
      <c r="C41" s="23">
        <v>4.0936785986290934E-2</v>
      </c>
      <c r="D41">
        <v>869</v>
      </c>
      <c r="G41" t="s">
        <v>111</v>
      </c>
      <c r="H41">
        <v>100</v>
      </c>
      <c r="I41" s="20">
        <v>4.7600913937547598E-3</v>
      </c>
      <c r="J41">
        <v>103</v>
      </c>
      <c r="M41" t="s">
        <v>111</v>
      </c>
      <c r="N41">
        <v>201</v>
      </c>
      <c r="O41" s="20">
        <v>9.5677837014470669E-3</v>
      </c>
      <c r="P41">
        <v>189</v>
      </c>
      <c r="Q41">
        <v>12</v>
      </c>
      <c r="R41" s="27">
        <v>6.3492063492063489E-2</v>
      </c>
    </row>
    <row r="42" spans="1:18" x14ac:dyDescent="0.25">
      <c r="A42" t="s">
        <v>125</v>
      </c>
      <c r="B42">
        <v>72</v>
      </c>
      <c r="C42" s="23">
        <v>3.4272658035034271E-3</v>
      </c>
      <c r="D42">
        <v>74</v>
      </c>
      <c r="G42" t="s">
        <v>118</v>
      </c>
      <c r="H42">
        <v>77</v>
      </c>
      <c r="I42" s="20">
        <v>3.6652703731911655E-3</v>
      </c>
      <c r="J42">
        <v>74</v>
      </c>
      <c r="M42" t="s">
        <v>118</v>
      </c>
      <c r="N42">
        <v>318</v>
      </c>
      <c r="O42" s="20">
        <v>1.5137090632140138E-2</v>
      </c>
      <c r="P42">
        <v>300</v>
      </c>
      <c r="Q42">
        <v>18</v>
      </c>
      <c r="R42" s="27">
        <v>0.06</v>
      </c>
    </row>
    <row r="43" spans="1:18" x14ac:dyDescent="0.25">
      <c r="A43" t="s">
        <v>48</v>
      </c>
      <c r="B43">
        <v>1534</v>
      </c>
      <c r="C43" s="23">
        <v>7.3019801980198015E-2</v>
      </c>
      <c r="D43">
        <v>1560</v>
      </c>
      <c r="G43" t="s">
        <v>119</v>
      </c>
      <c r="H43">
        <v>396</v>
      </c>
      <c r="I43" s="20">
        <v>1.884996191926885E-2</v>
      </c>
      <c r="J43">
        <v>389</v>
      </c>
      <c r="M43" t="s">
        <v>119</v>
      </c>
      <c r="N43">
        <v>557</v>
      </c>
      <c r="O43" s="23">
        <v>2.6513709063214014E-2</v>
      </c>
      <c r="P43">
        <v>539</v>
      </c>
      <c r="Q43">
        <v>18</v>
      </c>
      <c r="R43" s="27">
        <v>3.3395176252319109E-2</v>
      </c>
    </row>
    <row r="44" spans="1:18" x14ac:dyDescent="0.25">
      <c r="A44" t="s">
        <v>52</v>
      </c>
      <c r="B44">
        <v>598</v>
      </c>
      <c r="C44" s="23">
        <v>2.8465346534653466E-2</v>
      </c>
      <c r="D44">
        <v>614</v>
      </c>
      <c r="G44" t="s">
        <v>178</v>
      </c>
      <c r="H44">
        <v>201</v>
      </c>
      <c r="I44" s="20">
        <v>9.5677837014470669E-3</v>
      </c>
      <c r="J44">
        <v>189</v>
      </c>
      <c r="M44" t="s">
        <v>178</v>
      </c>
      <c r="N44">
        <v>1037</v>
      </c>
      <c r="O44" s="20">
        <v>4.9362147753236864E-2</v>
      </c>
      <c r="P44">
        <v>1014</v>
      </c>
      <c r="Q44">
        <v>23</v>
      </c>
      <c r="R44" s="27">
        <v>2.2682445759368838E-2</v>
      </c>
    </row>
    <row r="45" spans="1:18" x14ac:dyDescent="0.25">
      <c r="A45" t="s">
        <v>47</v>
      </c>
      <c r="B45">
        <v>1969</v>
      </c>
      <c r="C45" s="23">
        <v>9.3726199543031227E-2</v>
      </c>
      <c r="D45">
        <v>1985</v>
      </c>
      <c r="G45" t="s">
        <v>59</v>
      </c>
      <c r="H45">
        <v>88</v>
      </c>
      <c r="I45" s="20">
        <v>4.1888804265041886E-3</v>
      </c>
      <c r="J45">
        <v>87</v>
      </c>
      <c r="M45" t="s">
        <v>59</v>
      </c>
      <c r="N45">
        <v>867</v>
      </c>
      <c r="O45" s="23">
        <v>4.1269992383853767E-2</v>
      </c>
      <c r="P45">
        <v>839</v>
      </c>
      <c r="Q45">
        <v>28</v>
      </c>
      <c r="R45" s="27">
        <v>3.3373063170441003E-2</v>
      </c>
    </row>
    <row r="46" spans="1:18" x14ac:dyDescent="0.25">
      <c r="A46" t="s">
        <v>45</v>
      </c>
      <c r="B46">
        <v>2987</v>
      </c>
      <c r="C46" s="23">
        <v>0.14218392993145468</v>
      </c>
      <c r="D46">
        <v>3055</v>
      </c>
      <c r="G46" t="s">
        <v>51</v>
      </c>
      <c r="H46">
        <v>867</v>
      </c>
      <c r="I46" s="20">
        <v>4.1269992383853767E-2</v>
      </c>
      <c r="J46">
        <v>839</v>
      </c>
      <c r="M46" t="s">
        <v>51</v>
      </c>
      <c r="N46">
        <v>689</v>
      </c>
      <c r="O46" s="23">
        <v>3.2797029702970298E-2</v>
      </c>
      <c r="P46">
        <v>660</v>
      </c>
      <c r="Q46">
        <v>29</v>
      </c>
      <c r="R46" s="27">
        <v>4.3939393939393938E-2</v>
      </c>
    </row>
    <row r="47" spans="1:18" x14ac:dyDescent="0.25">
      <c r="A47" t="s">
        <v>49</v>
      </c>
      <c r="B47">
        <v>1037</v>
      </c>
      <c r="C47" s="23">
        <v>4.9362147753236864E-2</v>
      </c>
      <c r="D47">
        <v>1014</v>
      </c>
      <c r="G47" t="s">
        <v>128</v>
      </c>
      <c r="H47">
        <v>98</v>
      </c>
      <c r="I47" s="20">
        <v>4.6648895658796645E-3</v>
      </c>
      <c r="J47">
        <v>105</v>
      </c>
      <c r="M47" t="s">
        <v>128</v>
      </c>
      <c r="N47">
        <v>2098</v>
      </c>
      <c r="O47" s="23">
        <v>9.9866717440974861E-2</v>
      </c>
      <c r="P47">
        <v>2047</v>
      </c>
      <c r="Q47">
        <v>51</v>
      </c>
      <c r="R47" s="27">
        <v>2.4914509037616023E-2</v>
      </c>
    </row>
    <row r="48" spans="1:18" x14ac:dyDescent="0.25">
      <c r="A48" t="s">
        <v>163</v>
      </c>
      <c r="B48">
        <v>1</v>
      </c>
      <c r="C48" s="23">
        <v>4.7600913937547602E-5</v>
      </c>
      <c r="D48" t="s">
        <v>203</v>
      </c>
      <c r="G48" t="s">
        <v>132</v>
      </c>
      <c r="H48">
        <v>21008</v>
      </c>
      <c r="I48" s="20">
        <v>1</v>
      </c>
      <c r="J48">
        <v>20952</v>
      </c>
      <c r="M48" t="s">
        <v>132</v>
      </c>
      <c r="N48">
        <v>21008</v>
      </c>
      <c r="O48" s="23">
        <v>1</v>
      </c>
      <c r="P48">
        <v>20952</v>
      </c>
      <c r="Q48">
        <v>56</v>
      </c>
      <c r="R48" s="27">
        <v>2.6727758686521572E-3</v>
      </c>
    </row>
    <row r="49" spans="1:18" x14ac:dyDescent="0.25">
      <c r="A49" t="s">
        <v>109</v>
      </c>
      <c r="B49">
        <v>27</v>
      </c>
      <c r="C49" s="23">
        <v>1.2852246763137853E-3</v>
      </c>
      <c r="D49">
        <v>21</v>
      </c>
      <c r="I49" s="20"/>
      <c r="O49" s="23"/>
      <c r="R49" s="27"/>
    </row>
    <row r="50" spans="1:18" x14ac:dyDescent="0.25">
      <c r="A50" t="s">
        <v>70</v>
      </c>
      <c r="B50">
        <v>312</v>
      </c>
      <c r="C50" s="23">
        <v>1.4851485148514851E-2</v>
      </c>
      <c r="D50">
        <v>313</v>
      </c>
      <c r="I50" s="20"/>
      <c r="O50" s="23"/>
      <c r="R50" s="27"/>
    </row>
    <row r="51" spans="1:18" x14ac:dyDescent="0.25">
      <c r="A51" t="s">
        <v>164</v>
      </c>
      <c r="B51">
        <v>71</v>
      </c>
      <c r="C51" s="23">
        <v>3.3796648895658798E-3</v>
      </c>
      <c r="D51">
        <v>66</v>
      </c>
      <c r="I51" s="20"/>
      <c r="O51" s="23"/>
      <c r="R51" s="27"/>
    </row>
    <row r="52" spans="1:18" x14ac:dyDescent="0.25">
      <c r="A52" t="s">
        <v>165</v>
      </c>
      <c r="B52">
        <v>82</v>
      </c>
      <c r="C52" s="23">
        <v>3.9032749428789034E-3</v>
      </c>
      <c r="D52">
        <v>81</v>
      </c>
      <c r="I52" s="20"/>
      <c r="O52" s="23"/>
      <c r="R52" s="27"/>
    </row>
    <row r="53" spans="1:18" x14ac:dyDescent="0.25">
      <c r="A53" t="s">
        <v>46</v>
      </c>
      <c r="B53">
        <v>2098</v>
      </c>
      <c r="C53" s="23">
        <v>9.9866717440974861E-2</v>
      </c>
      <c r="D53">
        <v>2047</v>
      </c>
      <c r="I53" s="20"/>
      <c r="O53" s="23"/>
      <c r="R53" s="27"/>
    </row>
    <row r="54" spans="1:18" x14ac:dyDescent="0.25">
      <c r="A54" t="s">
        <v>166</v>
      </c>
      <c r="B54">
        <v>35</v>
      </c>
      <c r="C54" s="23">
        <v>1.6660319878141661E-3</v>
      </c>
      <c r="D54">
        <v>39</v>
      </c>
      <c r="I54" s="23"/>
      <c r="O54" s="23"/>
      <c r="R54" s="27"/>
    </row>
    <row r="55" spans="1:18" x14ac:dyDescent="0.25">
      <c r="A55" t="s">
        <v>167</v>
      </c>
      <c r="B55">
        <v>61</v>
      </c>
      <c r="C55" s="23">
        <v>2.9036557501904035E-3</v>
      </c>
      <c r="D55">
        <v>42</v>
      </c>
      <c r="I55" s="23"/>
      <c r="O55" s="23"/>
      <c r="R55" s="27"/>
    </row>
    <row r="56" spans="1:18" x14ac:dyDescent="0.25">
      <c r="A56" t="s">
        <v>168</v>
      </c>
      <c r="B56">
        <v>7</v>
      </c>
      <c r="C56" s="23">
        <v>3.3320639756283319E-4</v>
      </c>
      <c r="D56">
        <v>6</v>
      </c>
      <c r="I56" s="23"/>
      <c r="O56" s="23"/>
      <c r="R56" s="27"/>
    </row>
    <row r="57" spans="1:18" x14ac:dyDescent="0.25">
      <c r="A57" t="s">
        <v>169</v>
      </c>
      <c r="B57">
        <v>40</v>
      </c>
      <c r="C57" s="23">
        <v>1.904036557501904E-3</v>
      </c>
      <c r="D57">
        <v>43</v>
      </c>
      <c r="I57" s="23"/>
    </row>
    <row r="58" spans="1:18" x14ac:dyDescent="0.25">
      <c r="A58" t="s">
        <v>67</v>
      </c>
      <c r="B58">
        <v>257</v>
      </c>
      <c r="C58" s="23">
        <v>1.2233434881949733E-2</v>
      </c>
      <c r="D58">
        <v>259</v>
      </c>
    </row>
    <row r="59" spans="1:18" x14ac:dyDescent="0.25">
      <c r="A59" t="s">
        <v>170</v>
      </c>
      <c r="B59">
        <v>55</v>
      </c>
      <c r="C59" s="23">
        <v>2.6180502665651179E-3</v>
      </c>
      <c r="D59">
        <v>52</v>
      </c>
    </row>
    <row r="60" spans="1:18" x14ac:dyDescent="0.25">
      <c r="A60" t="s">
        <v>115</v>
      </c>
      <c r="B60">
        <v>54</v>
      </c>
      <c r="C60" s="23">
        <v>2.5704493526275706E-3</v>
      </c>
      <c r="D60">
        <v>52</v>
      </c>
    </row>
    <row r="61" spans="1:18" x14ac:dyDescent="0.25">
      <c r="A61" t="s">
        <v>171</v>
      </c>
      <c r="B61">
        <v>25</v>
      </c>
      <c r="C61" s="23">
        <v>1.19002284843869E-3</v>
      </c>
      <c r="D61">
        <v>26</v>
      </c>
    </row>
    <row r="62" spans="1:18" x14ac:dyDescent="0.25">
      <c r="A62" t="s">
        <v>172</v>
      </c>
      <c r="B62">
        <v>160</v>
      </c>
      <c r="C62" s="23">
        <v>7.6161462300076161E-3</v>
      </c>
      <c r="D62">
        <v>164</v>
      </c>
    </row>
    <row r="63" spans="1:18" x14ac:dyDescent="0.25">
      <c r="A63" t="s">
        <v>121</v>
      </c>
      <c r="B63">
        <v>689</v>
      </c>
      <c r="C63" s="23">
        <v>3.2797029702970298E-2</v>
      </c>
      <c r="D63">
        <v>660</v>
      </c>
    </row>
    <row r="64" spans="1:18" x14ac:dyDescent="0.25">
      <c r="A64" t="s">
        <v>120</v>
      </c>
      <c r="B64">
        <v>467</v>
      </c>
      <c r="C64" s="23">
        <v>2.2229626808834731E-2</v>
      </c>
      <c r="D64">
        <v>470</v>
      </c>
    </row>
    <row r="65" spans="1:4" x14ac:dyDescent="0.25">
      <c r="A65" t="s">
        <v>65</v>
      </c>
      <c r="B65">
        <v>135</v>
      </c>
      <c r="C65" s="23">
        <v>6.4261233815689264E-3</v>
      </c>
      <c r="D65">
        <v>131</v>
      </c>
    </row>
    <row r="66" spans="1:4" x14ac:dyDescent="0.25">
      <c r="A66" t="s">
        <v>126</v>
      </c>
      <c r="B66">
        <v>328</v>
      </c>
      <c r="C66" s="23">
        <v>1.5613099771515614E-2</v>
      </c>
      <c r="D66">
        <v>337</v>
      </c>
    </row>
    <row r="67" spans="1:4" x14ac:dyDescent="0.25">
      <c r="A67" t="s">
        <v>173</v>
      </c>
      <c r="B67">
        <v>46</v>
      </c>
      <c r="C67" s="23">
        <v>2.1896420411271897E-3</v>
      </c>
      <c r="D67">
        <v>43</v>
      </c>
    </row>
    <row r="68" spans="1:4" x14ac:dyDescent="0.25">
      <c r="A68" t="s">
        <v>66</v>
      </c>
      <c r="B68">
        <v>135</v>
      </c>
      <c r="C68" s="23">
        <v>6.4261233815689264E-3</v>
      </c>
      <c r="D68">
        <v>123</v>
      </c>
    </row>
    <row r="69" spans="1:4" x14ac:dyDescent="0.25">
      <c r="A69" t="s">
        <v>122</v>
      </c>
      <c r="B69">
        <v>122</v>
      </c>
      <c r="C69" s="23">
        <v>5.807311500380807E-3</v>
      </c>
      <c r="D69">
        <v>118</v>
      </c>
    </row>
    <row r="70" spans="1:4" x14ac:dyDescent="0.25">
      <c r="A70" t="s">
        <v>174</v>
      </c>
      <c r="B70">
        <v>75</v>
      </c>
      <c r="C70" s="23">
        <v>3.5700685453160701E-3</v>
      </c>
      <c r="D70">
        <v>77</v>
      </c>
    </row>
    <row r="71" spans="1:4" x14ac:dyDescent="0.25">
      <c r="A71" t="s">
        <v>60</v>
      </c>
      <c r="B71">
        <v>169</v>
      </c>
      <c r="C71" s="23">
        <v>8.0445544554455448E-3</v>
      </c>
      <c r="D71">
        <v>175</v>
      </c>
    </row>
    <row r="72" spans="1:4" x14ac:dyDescent="0.25">
      <c r="A72" t="s">
        <v>175</v>
      </c>
      <c r="B72">
        <v>30</v>
      </c>
      <c r="C72" s="23">
        <v>1.4280274181264281E-3</v>
      </c>
      <c r="D72">
        <v>29</v>
      </c>
    </row>
    <row r="73" spans="1:4" x14ac:dyDescent="0.25">
      <c r="A73" t="s">
        <v>61</v>
      </c>
      <c r="B73">
        <v>52</v>
      </c>
      <c r="C73" s="23">
        <v>2.4752475247524753E-3</v>
      </c>
      <c r="D73">
        <v>46</v>
      </c>
    </row>
    <row r="74" spans="1:4" x14ac:dyDescent="0.25">
      <c r="A74" t="s">
        <v>113</v>
      </c>
      <c r="B74">
        <v>39</v>
      </c>
      <c r="C74" s="23">
        <v>1.8564356435643563E-3</v>
      </c>
      <c r="D74">
        <v>39</v>
      </c>
    </row>
    <row r="75" spans="1:4" x14ac:dyDescent="0.25">
      <c r="A75" t="s">
        <v>114</v>
      </c>
      <c r="B75">
        <v>448</v>
      </c>
      <c r="C75" s="23">
        <v>2.1325209444021324E-2</v>
      </c>
      <c r="D75">
        <v>447</v>
      </c>
    </row>
    <row r="76" spans="1:4" x14ac:dyDescent="0.25">
      <c r="A76" t="s">
        <v>117</v>
      </c>
      <c r="B76">
        <v>318</v>
      </c>
      <c r="C76" s="23">
        <v>1.5137090632140138E-2</v>
      </c>
      <c r="D76">
        <v>300</v>
      </c>
    </row>
    <row r="77" spans="1:4" x14ac:dyDescent="0.25">
      <c r="A77" t="s">
        <v>116</v>
      </c>
      <c r="B77">
        <v>236</v>
      </c>
      <c r="C77" s="23">
        <v>1.1233815689261234E-2</v>
      </c>
      <c r="D77">
        <v>240</v>
      </c>
    </row>
    <row r="78" spans="1:4" x14ac:dyDescent="0.25">
      <c r="A78" t="s">
        <v>53</v>
      </c>
      <c r="B78">
        <v>578</v>
      </c>
      <c r="C78" s="23">
        <v>2.7513328255902515E-2</v>
      </c>
      <c r="D78">
        <v>577</v>
      </c>
    </row>
    <row r="79" spans="1:4" x14ac:dyDescent="0.25">
      <c r="A79" t="s">
        <v>68</v>
      </c>
      <c r="B79">
        <v>557</v>
      </c>
      <c r="C79" s="23">
        <v>2.6513709063214014E-2</v>
      </c>
      <c r="D79">
        <v>539</v>
      </c>
    </row>
    <row r="80" spans="1:4" x14ac:dyDescent="0.25">
      <c r="A80" t="s">
        <v>111</v>
      </c>
      <c r="B80">
        <v>100</v>
      </c>
      <c r="C80" s="23">
        <v>4.7600913937547598E-3</v>
      </c>
      <c r="D80">
        <v>103</v>
      </c>
    </row>
    <row r="81" spans="1:4" x14ac:dyDescent="0.25">
      <c r="A81" t="s">
        <v>118</v>
      </c>
      <c r="B81">
        <v>77</v>
      </c>
      <c r="C81" s="23">
        <v>3.6652703731911655E-3</v>
      </c>
      <c r="D81">
        <v>74</v>
      </c>
    </row>
    <row r="82" spans="1:4" x14ac:dyDescent="0.25">
      <c r="A82" t="s">
        <v>69</v>
      </c>
      <c r="B82">
        <v>39</v>
      </c>
      <c r="C82" s="23">
        <v>1.8564356435643563E-3</v>
      </c>
      <c r="D82">
        <v>31</v>
      </c>
    </row>
    <row r="83" spans="1:4" x14ac:dyDescent="0.25">
      <c r="A83" t="s">
        <v>176</v>
      </c>
      <c r="B83">
        <v>15</v>
      </c>
      <c r="C83" s="23">
        <v>7.1401370906321406E-4</v>
      </c>
      <c r="D83">
        <v>15</v>
      </c>
    </row>
    <row r="84" spans="1:4" x14ac:dyDescent="0.25">
      <c r="A84" t="s">
        <v>177</v>
      </c>
      <c r="B84">
        <v>62</v>
      </c>
      <c r="C84" s="23">
        <v>2.9512566641279512E-3</v>
      </c>
      <c r="D84">
        <v>61</v>
      </c>
    </row>
    <row r="85" spans="1:4" x14ac:dyDescent="0.25">
      <c r="A85" t="s">
        <v>119</v>
      </c>
      <c r="B85">
        <v>396</v>
      </c>
      <c r="C85" s="23">
        <v>1.884996191926885E-2</v>
      </c>
      <c r="D85">
        <v>389</v>
      </c>
    </row>
    <row r="86" spans="1:4" x14ac:dyDescent="0.25">
      <c r="A86" t="s">
        <v>178</v>
      </c>
      <c r="B86">
        <v>201</v>
      </c>
      <c r="C86" s="23">
        <v>9.5677837014470669E-3</v>
      </c>
      <c r="D86">
        <v>189</v>
      </c>
    </row>
    <row r="87" spans="1:4" x14ac:dyDescent="0.25">
      <c r="A87" t="s">
        <v>59</v>
      </c>
      <c r="B87">
        <v>88</v>
      </c>
      <c r="C87" s="23">
        <v>4.1888804265041886E-3</v>
      </c>
      <c r="D87">
        <v>87</v>
      </c>
    </row>
    <row r="88" spans="1:4" x14ac:dyDescent="0.25">
      <c r="A88" t="s">
        <v>51</v>
      </c>
      <c r="B88">
        <v>867</v>
      </c>
      <c r="C88" s="23">
        <v>4.1269992383853767E-2</v>
      </c>
      <c r="D88">
        <v>839</v>
      </c>
    </row>
    <row r="89" spans="1:4" x14ac:dyDescent="0.25">
      <c r="A89" t="s">
        <v>128</v>
      </c>
      <c r="B89">
        <v>98</v>
      </c>
      <c r="C89" s="23">
        <v>4.6648895658796645E-3</v>
      </c>
      <c r="D89">
        <v>105</v>
      </c>
    </row>
    <row r="90" spans="1:4" x14ac:dyDescent="0.25">
      <c r="A90" t="s">
        <v>179</v>
      </c>
      <c r="B90">
        <v>0</v>
      </c>
      <c r="C90" s="23">
        <v>0</v>
      </c>
    </row>
    <row r="91" spans="1:4" x14ac:dyDescent="0.25">
      <c r="A91" t="s">
        <v>180</v>
      </c>
      <c r="B91">
        <v>1</v>
      </c>
      <c r="C91" s="23">
        <v>4.7600913937547602E-5</v>
      </c>
      <c r="D91" t="s">
        <v>203</v>
      </c>
    </row>
    <row r="92" spans="1:4" x14ac:dyDescent="0.25">
      <c r="A92" t="s">
        <v>132</v>
      </c>
      <c r="B92">
        <v>21008</v>
      </c>
      <c r="C92" s="23">
        <v>1</v>
      </c>
      <c r="D92">
        <v>20952</v>
      </c>
    </row>
  </sheetData>
  <sortState xmlns:xlrd2="http://schemas.microsoft.com/office/spreadsheetml/2017/richdata2" ref="M4:R42">
    <sortCondition ref="Q4:Q4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sheetPr>
    <tabColor theme="9" tint="0.79998168889431442"/>
  </sheetPr>
  <dimension ref="A1:AC88"/>
  <sheetViews>
    <sheetView zoomScale="85" zoomScaleNormal="85" workbookViewId="0">
      <selection activeCell="B1" sqref="B1"/>
    </sheetView>
  </sheetViews>
  <sheetFormatPr baseColWidth="10" defaultColWidth="11.42578125" defaultRowHeight="15" x14ac:dyDescent="0.25"/>
  <cols>
    <col min="1" max="1" width="22" style="1" customWidth="1"/>
    <col min="2" max="5" width="11.42578125" style="1"/>
    <col min="6" max="6" width="13.5703125" style="1" customWidth="1"/>
    <col min="7" max="16384" width="11.42578125" style="1"/>
  </cols>
  <sheetData>
    <row r="1" spans="1:7" x14ac:dyDescent="0.25">
      <c r="A1" s="2" t="s">
        <v>28</v>
      </c>
      <c r="B1" s="209" t="s">
        <v>258</v>
      </c>
      <c r="C1" s="36"/>
    </row>
    <row r="3" spans="1:7" ht="18.75" x14ac:dyDescent="0.3">
      <c r="A3" s="29" t="s">
        <v>3</v>
      </c>
    </row>
    <row r="5" spans="1:7" x14ac:dyDescent="0.25">
      <c r="A5" s="28" t="str">
        <f>Índex!A18</f>
        <v>GE2</v>
      </c>
      <c r="C5" s="28" t="str">
        <f>Índex!A7</f>
        <v>1r trimestre 2025</v>
      </c>
    </row>
    <row r="6" spans="1:7" ht="15.75" thickBot="1" x14ac:dyDescent="0.3">
      <c r="A6" s="30" t="str">
        <f>Índex!B18</f>
        <v>Variació interanual comptes de cotització. Baix Llobregat.</v>
      </c>
      <c r="B6" s="31"/>
      <c r="C6" s="31"/>
      <c r="D6" s="31"/>
      <c r="E6" s="31"/>
      <c r="F6" s="31"/>
      <c r="G6" s="31"/>
    </row>
    <row r="8" spans="1:7" ht="15" customHeight="1" x14ac:dyDescent="0.25">
      <c r="B8" s="296" t="s">
        <v>33</v>
      </c>
      <c r="C8" s="296" t="s">
        <v>75</v>
      </c>
      <c r="D8" s="297" t="s">
        <v>76</v>
      </c>
      <c r="E8" s="297"/>
      <c r="F8" s="297"/>
    </row>
    <row r="9" spans="1:7" x14ac:dyDescent="0.25">
      <c r="B9" s="296" t="s">
        <v>33</v>
      </c>
      <c r="C9" s="296"/>
      <c r="D9" s="54">
        <v>2023</v>
      </c>
      <c r="E9" s="54">
        <v>2019</v>
      </c>
      <c r="F9" s="54">
        <v>2008</v>
      </c>
    </row>
    <row r="10" spans="1:7" x14ac:dyDescent="0.25">
      <c r="A10" s="55" t="s">
        <v>77</v>
      </c>
      <c r="B10" s="56">
        <v>375</v>
      </c>
      <c r="C10" s="57">
        <v>1.7892928714572001E-2</v>
      </c>
      <c r="D10" s="58">
        <v>-3.5989717223650387E-2</v>
      </c>
      <c r="E10" s="58">
        <v>-0.12587412587412589</v>
      </c>
      <c r="F10" s="58">
        <v>-0.10287081339712918</v>
      </c>
    </row>
    <row r="11" spans="1:7" x14ac:dyDescent="0.25">
      <c r="A11" s="55" t="s">
        <v>78</v>
      </c>
      <c r="B11" s="56">
        <v>137</v>
      </c>
      <c r="C11" s="57">
        <v>6.5368832903903041E-3</v>
      </c>
      <c r="D11" s="58">
        <v>-4.8611111111111112E-2</v>
      </c>
      <c r="E11" s="58">
        <v>-4.195804195804196E-2</v>
      </c>
      <c r="F11" s="58">
        <v>-0.14374999999999999</v>
      </c>
    </row>
    <row r="12" spans="1:7" x14ac:dyDescent="0.25">
      <c r="A12" s="55" t="s">
        <v>79</v>
      </c>
      <c r="B12" s="56">
        <v>1789</v>
      </c>
      <c r="C12" s="57">
        <v>8.5361198587651496E-2</v>
      </c>
      <c r="D12" s="58">
        <v>3.9281705948372618E-3</v>
      </c>
      <c r="E12" s="58">
        <v>5.5928411633109618E-4</v>
      </c>
      <c r="F12" s="58">
        <v>-3.9720880300590448E-2</v>
      </c>
    </row>
    <row r="13" spans="1:7" x14ac:dyDescent="0.25">
      <c r="A13" s="55" t="s">
        <v>80</v>
      </c>
      <c r="B13" s="56">
        <v>68</v>
      </c>
      <c r="C13" s="57">
        <v>3.2445844069090564E-3</v>
      </c>
      <c r="D13" s="58">
        <v>4.6153846153846156E-2</v>
      </c>
      <c r="E13" s="58">
        <v>0</v>
      </c>
      <c r="F13" s="58">
        <v>-0.29166666666666669</v>
      </c>
    </row>
    <row r="14" spans="1:7" x14ac:dyDescent="0.25">
      <c r="A14" s="55" t="s">
        <v>81</v>
      </c>
      <c r="B14" s="56">
        <v>236</v>
      </c>
      <c r="C14" s="57">
        <v>1.1260616471037313E-2</v>
      </c>
      <c r="D14" s="58">
        <v>-4.065040650406504E-2</v>
      </c>
      <c r="E14" s="58">
        <v>-5.6000000000000001E-2</v>
      </c>
      <c r="F14" s="58">
        <v>1.7241379310344827E-2</v>
      </c>
    </row>
    <row r="15" spans="1:7" x14ac:dyDescent="0.25">
      <c r="A15" s="55" t="s">
        <v>82</v>
      </c>
      <c r="B15" s="56">
        <v>81</v>
      </c>
      <c r="C15" s="57">
        <v>3.8648726023475521E-3</v>
      </c>
      <c r="D15" s="58">
        <v>1.2500000000000001E-2</v>
      </c>
      <c r="E15" s="58">
        <v>-0.12903225806451613</v>
      </c>
      <c r="F15" s="58">
        <v>-0.11956521739130435</v>
      </c>
    </row>
    <row r="16" spans="1:7" x14ac:dyDescent="0.25">
      <c r="A16" s="55" t="s">
        <v>83</v>
      </c>
      <c r="B16" s="56">
        <v>258</v>
      </c>
      <c r="C16" s="57">
        <v>1.2310334955625536E-2</v>
      </c>
      <c r="D16" s="58">
        <v>1.5748031496062992E-2</v>
      </c>
      <c r="E16" s="58">
        <v>0.1072961373390558</v>
      </c>
      <c r="F16" s="58">
        <v>-0.1134020618556701</v>
      </c>
    </row>
    <row r="17" spans="1:6" x14ac:dyDescent="0.25">
      <c r="A17" s="55" t="s">
        <v>84</v>
      </c>
      <c r="B17" s="56">
        <v>2470</v>
      </c>
      <c r="C17" s="57">
        <v>0.11785475713331425</v>
      </c>
      <c r="D17" s="58">
        <v>1.3957307060755337E-2</v>
      </c>
      <c r="E17" s="58">
        <v>-1.984126984126984E-2</v>
      </c>
      <c r="F17" s="58">
        <v>-7.6635514018691592E-2</v>
      </c>
    </row>
    <row r="18" spans="1:6" x14ac:dyDescent="0.25">
      <c r="A18" s="55" t="s">
        <v>87</v>
      </c>
      <c r="B18" s="56">
        <v>572</v>
      </c>
      <c r="C18" s="57">
        <v>2.7292680599293826E-2</v>
      </c>
      <c r="D18" s="58">
        <v>-2.0547945205479451E-2</v>
      </c>
      <c r="E18" s="58">
        <v>-2.0547945205479451E-2</v>
      </c>
      <c r="F18" s="58">
        <v>-0.16981132075471697</v>
      </c>
    </row>
    <row r="19" spans="1:6" x14ac:dyDescent="0.25">
      <c r="A19" s="55" t="s">
        <v>88</v>
      </c>
      <c r="B19" s="56">
        <v>1169</v>
      </c>
      <c r="C19" s="57">
        <v>5.5778223112892454E-2</v>
      </c>
      <c r="D19" s="58">
        <v>-5.9523809523809521E-3</v>
      </c>
      <c r="E19" s="58">
        <v>-8.6718749999999997E-2</v>
      </c>
      <c r="F19" s="58">
        <v>-0.22066666666666668</v>
      </c>
    </row>
    <row r="20" spans="1:6" x14ac:dyDescent="0.25">
      <c r="A20" s="55" t="s">
        <v>89</v>
      </c>
      <c r="B20" s="56">
        <v>1250</v>
      </c>
      <c r="C20" s="57">
        <v>5.9643095715240006E-2</v>
      </c>
      <c r="D20" s="58">
        <v>3.2102728731942215E-3</v>
      </c>
      <c r="E20" s="58">
        <v>-8.8921282798833823E-2</v>
      </c>
      <c r="F20" s="58">
        <v>-0.16666666666666666</v>
      </c>
    </row>
    <row r="21" spans="1:6" x14ac:dyDescent="0.25">
      <c r="A21" s="55" t="s">
        <v>91</v>
      </c>
      <c r="B21" s="56">
        <v>746</v>
      </c>
      <c r="C21" s="57">
        <v>3.5594999522855233E-2</v>
      </c>
      <c r="D21" s="58">
        <v>2.6881720430107529E-3</v>
      </c>
      <c r="E21" s="58">
        <v>-6.5162907268170422E-2</v>
      </c>
      <c r="F21" s="58">
        <v>-0.1375722543352601</v>
      </c>
    </row>
    <row r="22" spans="1:6" x14ac:dyDescent="0.25">
      <c r="A22" s="55" t="s">
        <v>92</v>
      </c>
      <c r="B22" s="56">
        <v>842</v>
      </c>
      <c r="C22" s="57">
        <v>4.0175589273785665E-2</v>
      </c>
      <c r="D22" s="58">
        <v>-2.3201856148491878E-2</v>
      </c>
      <c r="E22" s="58">
        <v>-7.4725274725274723E-2</v>
      </c>
      <c r="F22" s="58">
        <v>-0.11275026343519494</v>
      </c>
    </row>
    <row r="23" spans="1:6" x14ac:dyDescent="0.25">
      <c r="A23" s="55" t="s">
        <v>93</v>
      </c>
      <c r="B23" s="56">
        <v>501</v>
      </c>
      <c r="C23" s="57">
        <v>2.3904952762668193E-2</v>
      </c>
      <c r="D23" s="58">
        <v>1.417004048582996E-2</v>
      </c>
      <c r="E23" s="58">
        <v>-4.3893129770992363E-2</v>
      </c>
      <c r="F23" s="58">
        <v>-0.243202416918429</v>
      </c>
    </row>
    <row r="24" spans="1:6" x14ac:dyDescent="0.25">
      <c r="A24" s="55" t="s">
        <v>94</v>
      </c>
      <c r="B24" s="56">
        <v>300</v>
      </c>
      <c r="C24" s="57">
        <v>1.4314342971657601E-2</v>
      </c>
      <c r="D24" s="58">
        <v>-3.8461538461538464E-2</v>
      </c>
      <c r="E24" s="58">
        <v>-5.0632911392405063E-2</v>
      </c>
      <c r="F24" s="58">
        <v>2.7397260273972601E-2</v>
      </c>
    </row>
    <row r="25" spans="1:6" x14ac:dyDescent="0.25">
      <c r="A25" s="55" t="s">
        <v>190</v>
      </c>
      <c r="B25" s="56">
        <v>105</v>
      </c>
      <c r="C25" s="57">
        <v>5.0100200400801601E-3</v>
      </c>
      <c r="D25" s="58">
        <v>-1.8691588785046728E-2</v>
      </c>
      <c r="E25" s="58">
        <v>-0.11016949152542373</v>
      </c>
      <c r="F25" s="58">
        <v>-0.17322834645669291</v>
      </c>
    </row>
    <row r="26" spans="1:6" x14ac:dyDescent="0.25">
      <c r="A26" s="55" t="s">
        <v>191</v>
      </c>
      <c r="B26" s="56">
        <v>195</v>
      </c>
      <c r="C26" s="57">
        <v>9.3043229315774405E-3</v>
      </c>
      <c r="D26" s="58">
        <v>3.7234042553191488E-2</v>
      </c>
      <c r="E26" s="58">
        <v>-0.12946428571428573</v>
      </c>
      <c r="F26" s="58">
        <v>-0.27238805970149255</v>
      </c>
    </row>
    <row r="27" spans="1:6" x14ac:dyDescent="0.25">
      <c r="A27" s="55" t="s">
        <v>192</v>
      </c>
      <c r="B27" s="56">
        <v>1738</v>
      </c>
      <c r="C27" s="57">
        <v>8.2927760282469704E-2</v>
      </c>
      <c r="D27" s="58">
        <v>9.8779779198140613E-3</v>
      </c>
      <c r="E27" s="58">
        <v>-7.6023391812865493E-2</v>
      </c>
      <c r="F27" s="58">
        <v>-5.0273224043715849E-2</v>
      </c>
    </row>
    <row r="28" spans="1:6" x14ac:dyDescent="0.25">
      <c r="A28" s="55" t="s">
        <v>95</v>
      </c>
      <c r="B28" s="56">
        <v>737</v>
      </c>
      <c r="C28" s="57">
        <v>3.5165569233705507E-2</v>
      </c>
      <c r="D28" s="58">
        <v>-3.4076015727391877E-2</v>
      </c>
      <c r="E28" s="58">
        <v>-0.15092165898617513</v>
      </c>
      <c r="F28" s="58">
        <v>-0.14797687861271677</v>
      </c>
    </row>
    <row r="29" spans="1:6" x14ac:dyDescent="0.25">
      <c r="A29" s="55" t="s">
        <v>96</v>
      </c>
      <c r="B29" s="56">
        <v>1875</v>
      </c>
      <c r="C29" s="57">
        <v>8.9464643572860006E-2</v>
      </c>
      <c r="D29" s="58">
        <v>-4.2485395645246943E-3</v>
      </c>
      <c r="E29" s="58">
        <v>-6.7164179104477612E-2</v>
      </c>
      <c r="F29" s="58">
        <v>-0.16257257704332292</v>
      </c>
    </row>
    <row r="30" spans="1:6" x14ac:dyDescent="0.25">
      <c r="A30" s="55" t="s">
        <v>97</v>
      </c>
      <c r="B30" s="56">
        <v>82</v>
      </c>
      <c r="C30" s="57">
        <v>3.9125870789197444E-3</v>
      </c>
      <c r="D30" s="58">
        <v>5.128205128205128E-2</v>
      </c>
      <c r="E30" s="58">
        <v>-0.18</v>
      </c>
      <c r="F30" s="58">
        <v>-0.31092436974789917</v>
      </c>
    </row>
    <row r="31" spans="1:6" x14ac:dyDescent="0.25">
      <c r="A31" s="55" t="s">
        <v>98</v>
      </c>
      <c r="B31" s="56">
        <v>274</v>
      </c>
      <c r="C31" s="57">
        <v>1.3073766580780608E-2</v>
      </c>
      <c r="D31" s="58">
        <v>4.5801526717557252E-2</v>
      </c>
      <c r="E31" s="58">
        <v>3.663003663003663E-3</v>
      </c>
      <c r="F31" s="58">
        <v>0</v>
      </c>
    </row>
    <row r="32" spans="1:6" x14ac:dyDescent="0.25">
      <c r="A32" s="55" t="s">
        <v>99</v>
      </c>
      <c r="B32" s="56">
        <v>1025</v>
      </c>
      <c r="C32" s="57">
        <v>4.8907338486496803E-2</v>
      </c>
      <c r="D32" s="58">
        <v>-1.4423076923076924E-2</v>
      </c>
      <c r="E32" s="58">
        <v>-4.5623836126629423E-2</v>
      </c>
      <c r="F32" s="58">
        <v>-0.14440734557595994</v>
      </c>
    </row>
    <row r="33" spans="1:9" x14ac:dyDescent="0.25">
      <c r="A33" s="55" t="s">
        <v>100</v>
      </c>
      <c r="B33" s="56">
        <v>810</v>
      </c>
      <c r="C33" s="57">
        <v>3.8648726023475521E-2</v>
      </c>
      <c r="D33" s="58">
        <v>-3.4564958283671038E-2</v>
      </c>
      <c r="E33" s="58">
        <v>-0.10299003322259136</v>
      </c>
      <c r="F33" s="58">
        <v>-0.15183246073298429</v>
      </c>
    </row>
    <row r="34" spans="1:9" x14ac:dyDescent="0.25">
      <c r="A34" s="55" t="s">
        <v>101</v>
      </c>
      <c r="B34" s="56">
        <v>731</v>
      </c>
      <c r="C34" s="57">
        <v>3.4879282374272354E-2</v>
      </c>
      <c r="D34" s="58">
        <v>-2.2727272727272728E-2</v>
      </c>
      <c r="E34" s="58">
        <v>-0.10744810744810745</v>
      </c>
      <c r="F34" s="58">
        <v>-2.1419009370816599E-2</v>
      </c>
    </row>
    <row r="35" spans="1:9" x14ac:dyDescent="0.25">
      <c r="A35" s="55" t="s">
        <v>102</v>
      </c>
      <c r="B35" s="56">
        <v>610</v>
      </c>
      <c r="C35" s="57">
        <v>2.9105830709037123E-2</v>
      </c>
      <c r="D35" s="58">
        <v>2.5210084033613446E-2</v>
      </c>
      <c r="E35" s="58">
        <v>-3.4810126582278479E-2</v>
      </c>
      <c r="F35" s="58">
        <v>-0.23366834170854273</v>
      </c>
    </row>
    <row r="36" spans="1:9" x14ac:dyDescent="0.25">
      <c r="A36" s="55" t="s">
        <v>103</v>
      </c>
      <c r="B36" s="56">
        <v>163</v>
      </c>
      <c r="C36" s="57">
        <v>7.7774596812672965E-3</v>
      </c>
      <c r="D36" s="58">
        <v>0</v>
      </c>
      <c r="E36" s="58">
        <v>-0.10928961748633879</v>
      </c>
      <c r="F36" s="58">
        <v>-0.20873786407766989</v>
      </c>
    </row>
    <row r="37" spans="1:9" x14ac:dyDescent="0.25">
      <c r="A37" s="55" t="s">
        <v>104</v>
      </c>
      <c r="B37" s="56">
        <v>112</v>
      </c>
      <c r="C37" s="57">
        <v>5.3440213760855048E-3</v>
      </c>
      <c r="D37" s="58">
        <v>0</v>
      </c>
      <c r="E37" s="58">
        <v>-9.6774193548387094E-2</v>
      </c>
      <c r="F37" s="58">
        <v>-0.104</v>
      </c>
    </row>
    <row r="38" spans="1:9" x14ac:dyDescent="0.25">
      <c r="A38" s="55" t="s">
        <v>105</v>
      </c>
      <c r="B38" s="56">
        <v>296</v>
      </c>
      <c r="C38" s="57">
        <v>1.4123485065368833E-2</v>
      </c>
      <c r="D38" s="58">
        <v>1.3698630136986301E-2</v>
      </c>
      <c r="E38" s="58">
        <v>-1.3333333333333334E-2</v>
      </c>
      <c r="F38" s="58">
        <v>-0.19125683060109289</v>
      </c>
    </row>
    <row r="39" spans="1:9" x14ac:dyDescent="0.25">
      <c r="A39" s="55" t="s">
        <v>106</v>
      </c>
      <c r="B39" s="56">
        <v>1411</v>
      </c>
      <c r="C39" s="57">
        <v>6.7325126443362915E-2</v>
      </c>
      <c r="D39" s="58">
        <v>-1.5352407536636426E-2</v>
      </c>
      <c r="E39" s="58">
        <v>-8.6731391585760514E-2</v>
      </c>
      <c r="F39" s="58">
        <v>-0.13753056234718827</v>
      </c>
    </row>
    <row r="40" spans="1:9" x14ac:dyDescent="0.25">
      <c r="A40" s="59" t="s">
        <v>29</v>
      </c>
      <c r="B40" s="201">
        <v>20958</v>
      </c>
      <c r="C40" s="61">
        <v>1</v>
      </c>
      <c r="D40" s="58">
        <v>-3.8026428367715563E-3</v>
      </c>
      <c r="E40" s="58">
        <v>-6.2785081835256232E-2</v>
      </c>
      <c r="F40" s="58">
        <v>-0.12802163511545664</v>
      </c>
    </row>
    <row r="42" spans="1:9" x14ac:dyDescent="0.25">
      <c r="A42" s="43" t="s">
        <v>34</v>
      </c>
    </row>
    <row r="43" spans="1:9" hidden="1" x14ac:dyDescent="0.25">
      <c r="A43" s="36"/>
      <c r="B43" s="36"/>
      <c r="C43" s="36"/>
      <c r="D43" s="36"/>
      <c r="E43" s="36"/>
      <c r="F43" s="36"/>
      <c r="G43" s="36"/>
      <c r="H43" s="36"/>
      <c r="I43" s="36"/>
    </row>
    <row r="44" spans="1:9" s="36" customFormat="1" hidden="1" x14ac:dyDescent="0.25">
      <c r="B44" s="36" t="s">
        <v>181</v>
      </c>
    </row>
    <row r="45" spans="1:9" s="36" customFormat="1" hidden="1" x14ac:dyDescent="0.25">
      <c r="B45" s="36">
        <v>2023</v>
      </c>
      <c r="C45" s="36">
        <v>2022</v>
      </c>
      <c r="D45" s="36">
        <v>2021</v>
      </c>
      <c r="E45" s="36">
        <v>2008</v>
      </c>
    </row>
    <row r="46" spans="1:9" s="36" customFormat="1" hidden="1" x14ac:dyDescent="0.25">
      <c r="A46" t="s">
        <v>77</v>
      </c>
      <c r="B46">
        <v>387</v>
      </c>
      <c r="C46">
        <v>395</v>
      </c>
      <c r="D46">
        <v>397</v>
      </c>
      <c r="E46">
        <v>418</v>
      </c>
    </row>
    <row r="47" spans="1:9" s="36" customFormat="1" hidden="1" x14ac:dyDescent="0.25">
      <c r="A47" t="s">
        <v>78</v>
      </c>
      <c r="B47">
        <v>146</v>
      </c>
      <c r="C47">
        <v>144</v>
      </c>
      <c r="D47">
        <v>135</v>
      </c>
      <c r="E47">
        <v>160</v>
      </c>
    </row>
    <row r="48" spans="1:9" s="36" customFormat="1" hidden="1" x14ac:dyDescent="0.25">
      <c r="A48" t="s">
        <v>79</v>
      </c>
      <c r="B48">
        <v>1723</v>
      </c>
      <c r="C48">
        <v>1724</v>
      </c>
      <c r="D48">
        <v>1672</v>
      </c>
      <c r="E48">
        <v>1863</v>
      </c>
    </row>
    <row r="49" spans="1:5" s="36" customFormat="1" hidden="1" x14ac:dyDescent="0.25">
      <c r="A49" t="s">
        <v>80</v>
      </c>
      <c r="B49">
        <v>66</v>
      </c>
      <c r="C49">
        <v>62</v>
      </c>
      <c r="D49">
        <v>56</v>
      </c>
      <c r="E49">
        <v>96</v>
      </c>
    </row>
    <row r="50" spans="1:5" s="36" customFormat="1" hidden="1" x14ac:dyDescent="0.25">
      <c r="A50" t="s">
        <v>81</v>
      </c>
      <c r="B50">
        <v>247</v>
      </c>
      <c r="C50">
        <v>241</v>
      </c>
      <c r="D50">
        <v>239</v>
      </c>
      <c r="E50">
        <v>232</v>
      </c>
    </row>
    <row r="51" spans="1:5" s="36" customFormat="1" hidden="1" x14ac:dyDescent="0.25">
      <c r="A51" t="s">
        <v>82</v>
      </c>
      <c r="B51">
        <v>80</v>
      </c>
      <c r="C51">
        <v>84</v>
      </c>
      <c r="D51">
        <v>84</v>
      </c>
      <c r="E51">
        <v>92</v>
      </c>
    </row>
    <row r="52" spans="1:5" s="36" customFormat="1" hidden="1" x14ac:dyDescent="0.25">
      <c r="A52" t="s">
        <v>83</v>
      </c>
      <c r="B52">
        <v>239</v>
      </c>
      <c r="C52">
        <v>233</v>
      </c>
      <c r="D52">
        <v>218</v>
      </c>
      <c r="E52">
        <v>291</v>
      </c>
    </row>
    <row r="53" spans="1:5" s="36" customFormat="1" hidden="1" x14ac:dyDescent="0.25">
      <c r="A53" t="s">
        <v>84</v>
      </c>
      <c r="B53">
        <v>2372</v>
      </c>
      <c r="C53">
        <v>2383</v>
      </c>
      <c r="D53">
        <v>2365</v>
      </c>
      <c r="E53">
        <v>2675</v>
      </c>
    </row>
    <row r="54" spans="1:5" s="36" customFormat="1" hidden="1" x14ac:dyDescent="0.25">
      <c r="A54" t="s">
        <v>87</v>
      </c>
      <c r="B54">
        <v>565</v>
      </c>
      <c r="C54">
        <v>567</v>
      </c>
      <c r="D54">
        <v>550</v>
      </c>
      <c r="E54">
        <v>689</v>
      </c>
    </row>
    <row r="55" spans="1:5" s="36" customFormat="1" hidden="1" x14ac:dyDescent="0.25">
      <c r="A55" t="s">
        <v>88</v>
      </c>
      <c r="B55">
        <v>1180</v>
      </c>
      <c r="C55">
        <v>1214</v>
      </c>
      <c r="D55">
        <v>1167</v>
      </c>
      <c r="E55">
        <v>1500</v>
      </c>
    </row>
    <row r="56" spans="1:5" s="36" customFormat="1" hidden="1" x14ac:dyDescent="0.25">
      <c r="A56" t="s">
        <v>89</v>
      </c>
      <c r="B56">
        <v>1242</v>
      </c>
      <c r="C56">
        <v>1257</v>
      </c>
      <c r="D56">
        <v>1250</v>
      </c>
      <c r="E56">
        <v>1500</v>
      </c>
    </row>
    <row r="57" spans="1:5" s="36" customFormat="1" hidden="1" x14ac:dyDescent="0.25">
      <c r="A57" t="s">
        <v>91</v>
      </c>
      <c r="B57">
        <v>735</v>
      </c>
      <c r="C57">
        <v>725</v>
      </c>
      <c r="D57">
        <v>713</v>
      </c>
      <c r="E57">
        <v>865</v>
      </c>
    </row>
    <row r="58" spans="1:5" s="36" customFormat="1" hidden="1" x14ac:dyDescent="0.25">
      <c r="A58" t="s">
        <v>92</v>
      </c>
      <c r="B58">
        <v>833</v>
      </c>
      <c r="C58">
        <v>872</v>
      </c>
      <c r="D58">
        <v>840</v>
      </c>
      <c r="E58">
        <v>949</v>
      </c>
    </row>
    <row r="59" spans="1:5" s="36" customFormat="1" hidden="1" x14ac:dyDescent="0.25">
      <c r="A59" t="s">
        <v>93</v>
      </c>
      <c r="B59">
        <v>488</v>
      </c>
      <c r="C59">
        <v>497</v>
      </c>
      <c r="D59">
        <v>501</v>
      </c>
      <c r="E59">
        <v>662</v>
      </c>
    </row>
    <row r="60" spans="1:5" s="36" customFormat="1" hidden="1" x14ac:dyDescent="0.25">
      <c r="A60" t="s">
        <v>94</v>
      </c>
      <c r="B60">
        <v>311</v>
      </c>
      <c r="C60">
        <v>309</v>
      </c>
      <c r="D60">
        <v>294</v>
      </c>
      <c r="E60">
        <v>292</v>
      </c>
    </row>
    <row r="61" spans="1:5" s="36" customFormat="1" hidden="1" x14ac:dyDescent="0.25">
      <c r="A61" t="s">
        <v>190</v>
      </c>
      <c r="B61">
        <v>114</v>
      </c>
      <c r="C61">
        <v>110</v>
      </c>
      <c r="D61">
        <v>113</v>
      </c>
      <c r="E61">
        <v>127</v>
      </c>
    </row>
    <row r="62" spans="1:5" s="36" customFormat="1" hidden="1" x14ac:dyDescent="0.25">
      <c r="A62" t="s">
        <v>191</v>
      </c>
      <c r="B62">
        <v>201</v>
      </c>
      <c r="C62">
        <v>203</v>
      </c>
      <c r="D62">
        <v>207</v>
      </c>
      <c r="E62">
        <v>268</v>
      </c>
    </row>
    <row r="63" spans="1:5" s="36" customFormat="1" hidden="1" x14ac:dyDescent="0.25">
      <c r="A63" t="s">
        <v>192</v>
      </c>
      <c r="B63">
        <v>1745</v>
      </c>
      <c r="C63">
        <v>1749</v>
      </c>
      <c r="D63">
        <v>1701</v>
      </c>
      <c r="E63">
        <v>1830</v>
      </c>
    </row>
    <row r="64" spans="1:5" s="36" customFormat="1" hidden="1" x14ac:dyDescent="0.25">
      <c r="A64" t="s">
        <v>95</v>
      </c>
      <c r="B64">
        <v>771</v>
      </c>
      <c r="C64">
        <v>796</v>
      </c>
      <c r="D64">
        <v>788</v>
      </c>
      <c r="E64">
        <v>865</v>
      </c>
    </row>
    <row r="65" spans="1:29" s="36" customFormat="1" hidden="1" x14ac:dyDescent="0.25">
      <c r="A65" t="s">
        <v>96</v>
      </c>
      <c r="B65">
        <v>1881</v>
      </c>
      <c r="C65">
        <v>1871</v>
      </c>
      <c r="D65">
        <v>1861</v>
      </c>
      <c r="E65">
        <v>2239</v>
      </c>
    </row>
    <row r="66" spans="1:29" s="36" customFormat="1" hidden="1" x14ac:dyDescent="0.25">
      <c r="A66" t="s">
        <v>97</v>
      </c>
      <c r="B66">
        <v>79</v>
      </c>
      <c r="C66">
        <v>80</v>
      </c>
      <c r="D66">
        <v>90</v>
      </c>
      <c r="E66">
        <v>119</v>
      </c>
    </row>
    <row r="67" spans="1:29" s="36" customFormat="1" hidden="1" x14ac:dyDescent="0.25">
      <c r="A67" t="s">
        <v>98</v>
      </c>
      <c r="B67">
        <v>258</v>
      </c>
      <c r="C67">
        <v>260</v>
      </c>
      <c r="D67">
        <v>259</v>
      </c>
      <c r="E67">
        <v>274</v>
      </c>
    </row>
    <row r="68" spans="1:29" s="36" customFormat="1" hidden="1" x14ac:dyDescent="0.25">
      <c r="A68" t="s">
        <v>99</v>
      </c>
      <c r="B68">
        <v>1011</v>
      </c>
      <c r="C68">
        <v>1038</v>
      </c>
      <c r="D68">
        <v>1031</v>
      </c>
      <c r="E68">
        <v>1198</v>
      </c>
    </row>
    <row r="69" spans="1:29" s="36" customFormat="1" hidden="1" x14ac:dyDescent="0.25">
      <c r="A69" t="s">
        <v>100</v>
      </c>
      <c r="B69">
        <v>809</v>
      </c>
      <c r="C69">
        <v>821</v>
      </c>
      <c r="D69">
        <v>813</v>
      </c>
      <c r="E69">
        <v>955</v>
      </c>
    </row>
    <row r="70" spans="1:29" s="36" customFormat="1" hidden="1" x14ac:dyDescent="0.25">
      <c r="A70" t="s">
        <v>101</v>
      </c>
      <c r="B70">
        <v>728</v>
      </c>
      <c r="C70">
        <v>730</v>
      </c>
      <c r="D70">
        <v>739</v>
      </c>
      <c r="E70">
        <v>747</v>
      </c>
    </row>
    <row r="71" spans="1:29" s="36" customFormat="1" hidden="1" x14ac:dyDescent="0.25">
      <c r="A71" t="s">
        <v>102</v>
      </c>
      <c r="B71">
        <v>587</v>
      </c>
      <c r="C71">
        <v>600</v>
      </c>
      <c r="D71">
        <v>592</v>
      </c>
      <c r="E71">
        <v>796</v>
      </c>
    </row>
    <row r="72" spans="1:29" s="36" customFormat="1" hidden="1" x14ac:dyDescent="0.25">
      <c r="A72" t="s">
        <v>103</v>
      </c>
      <c r="B72">
        <v>165</v>
      </c>
      <c r="C72">
        <v>175</v>
      </c>
      <c r="D72">
        <v>171</v>
      </c>
      <c r="E72">
        <v>206</v>
      </c>
    </row>
    <row r="73" spans="1:29" s="36" customFormat="1" hidden="1" x14ac:dyDescent="0.25">
      <c r="A73" t="s">
        <v>104</v>
      </c>
      <c r="B73">
        <v>117</v>
      </c>
      <c r="C73">
        <v>114</v>
      </c>
      <c r="D73">
        <v>112</v>
      </c>
      <c r="E73">
        <v>125</v>
      </c>
    </row>
    <row r="74" spans="1:29" s="36" customFormat="1" hidden="1" x14ac:dyDescent="0.25">
      <c r="A74" t="s">
        <v>105</v>
      </c>
      <c r="B74">
        <v>298</v>
      </c>
      <c r="C74">
        <v>299</v>
      </c>
      <c r="D74">
        <v>268</v>
      </c>
      <c r="E74">
        <v>366</v>
      </c>
    </row>
    <row r="75" spans="1:29" s="36" customFormat="1" hidden="1" x14ac:dyDescent="0.25">
      <c r="A75" t="s">
        <v>106</v>
      </c>
      <c r="B75">
        <v>1422</v>
      </c>
      <c r="C75">
        <v>1459</v>
      </c>
      <c r="D75">
        <v>1405</v>
      </c>
      <c r="E75">
        <v>1636</v>
      </c>
    </row>
    <row r="76" spans="1:29" hidden="1" x14ac:dyDescent="0.25">
      <c r="A76" t="s">
        <v>29</v>
      </c>
      <c r="B76">
        <v>20800</v>
      </c>
      <c r="C76">
        <v>21012</v>
      </c>
      <c r="D76">
        <v>20631</v>
      </c>
      <c r="E76">
        <v>24035</v>
      </c>
      <c r="F76" s="36"/>
      <c r="G76" s="36"/>
      <c r="H76" s="36"/>
      <c r="I76" s="36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</row>
    <row r="77" spans="1:29" hidden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</row>
    <row r="78" spans="1:29" s="36" customFormat="1" hidden="1" x14ac:dyDescent="0.25">
      <c r="A78" s="251" t="s">
        <v>211</v>
      </c>
      <c r="B78" s="252" t="s">
        <v>311</v>
      </c>
      <c r="C78" s="252" t="s">
        <v>312</v>
      </c>
      <c r="D78" s="252" t="s">
        <v>313</v>
      </c>
      <c r="E78" s="252" t="s">
        <v>314</v>
      </c>
      <c r="F78" s="252" t="s">
        <v>317</v>
      </c>
      <c r="G78" s="252" t="s">
        <v>318</v>
      </c>
      <c r="H78" s="252" t="s">
        <v>319</v>
      </c>
      <c r="I78" s="252" t="s">
        <v>315</v>
      </c>
      <c r="J78" s="252" t="s">
        <v>316</v>
      </c>
      <c r="K78" s="36" t="s">
        <v>216</v>
      </c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</row>
    <row r="79" spans="1:29" s="36" customFormat="1" hidden="1" x14ac:dyDescent="0.25">
      <c r="A79" s="36" t="s">
        <v>212</v>
      </c>
      <c r="B79" s="186">
        <f>+B53+B57+B69+B70+B68</f>
        <v>5655</v>
      </c>
      <c r="C79" s="186">
        <f>+C53+C57+C69+C70+C68</f>
        <v>5697</v>
      </c>
      <c r="D79" s="186">
        <f t="shared" ref="D79:E79" si="0">+D53+D57+D69+D70+D68</f>
        <v>5661</v>
      </c>
      <c r="E79" s="186">
        <f t="shared" si="0"/>
        <v>6440</v>
      </c>
      <c r="F79" s="253">
        <f>($B79-E79)/E79</f>
        <v>-0.12189440993788819</v>
      </c>
      <c r="G79" s="253" t="e">
        <f>($B79-#REF!)/#REF!</f>
        <v>#REF!</v>
      </c>
      <c r="H79" s="253" t="e">
        <f>($B79-#REF!)/#REF!</f>
        <v>#REF!</v>
      </c>
      <c r="I79" s="253">
        <f>($B79-D79)/D79</f>
        <v>-1.0598834128245894E-3</v>
      </c>
      <c r="J79" s="253">
        <f>($B79-C79)/C79</f>
        <v>-7.37230121116377E-3</v>
      </c>
      <c r="K79" s="36" t="s">
        <v>209</v>
      </c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  <c r="Z79" s="210"/>
      <c r="AA79" s="210"/>
      <c r="AB79" s="210"/>
      <c r="AC79" s="210"/>
    </row>
    <row r="80" spans="1:29" s="36" customFormat="1" hidden="1" x14ac:dyDescent="0.25">
      <c r="A80" s="36" t="s">
        <v>213</v>
      </c>
      <c r="B80" s="186">
        <f>+B47+B48+B55+B58+B65+B66+B75</f>
        <v>7264</v>
      </c>
      <c r="C80" s="186">
        <f>+C47+C48+C55+C58+C65+C66+C75</f>
        <v>7364</v>
      </c>
      <c r="D80" s="186">
        <f t="shared" ref="D80:E80" si="1">+D47+D48+D55+D58+D65+D66+D75</f>
        <v>7170</v>
      </c>
      <c r="E80" s="186">
        <f t="shared" si="1"/>
        <v>8466</v>
      </c>
      <c r="F80" s="253">
        <f t="shared" ref="F80:F83" si="2">($B80-E80)/E80</f>
        <v>-0.14197968343964093</v>
      </c>
      <c r="G80" s="253" t="e">
        <f>($B80-#REF!)/#REF!</f>
        <v>#REF!</v>
      </c>
      <c r="H80" s="253" t="e">
        <f>($B80-#REF!)/#REF!</f>
        <v>#REF!</v>
      </c>
      <c r="I80" s="253">
        <f>($B80-D80)/D80</f>
        <v>1.3110181311018132E-2</v>
      </c>
      <c r="J80" s="253">
        <f>($B80-C80)/C80</f>
        <v>-1.3579576317218903E-2</v>
      </c>
      <c r="K80" s="36" t="s">
        <v>210</v>
      </c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0"/>
      <c r="AB80" s="210"/>
      <c r="AC80" s="210"/>
    </row>
    <row r="81" spans="1:29" s="36" customFormat="1" hidden="1" x14ac:dyDescent="0.25">
      <c r="A81" s="36" t="s">
        <v>214</v>
      </c>
      <c r="B81" s="186">
        <f>+B46+B49+B51+B56+B60+B62+B67+B64</f>
        <v>3316</v>
      </c>
      <c r="C81" s="186">
        <f>+C46+C49+C51+C56+C60+C62+C67+C64</f>
        <v>3366</v>
      </c>
      <c r="D81" s="186">
        <f t="shared" ref="D81:E81" si="3">+D46+D49+D51+D56+D60+D62+D67+D64</f>
        <v>3335</v>
      </c>
      <c r="E81" s="186">
        <f t="shared" si="3"/>
        <v>3805</v>
      </c>
      <c r="F81" s="253">
        <f t="shared" si="2"/>
        <v>-0.12851511169513799</v>
      </c>
      <c r="G81" s="253" t="e">
        <f>($B81-#REF!)/#REF!</f>
        <v>#REF!</v>
      </c>
      <c r="H81" s="253" t="e">
        <f>($B81-#REF!)/#REF!</f>
        <v>#REF!</v>
      </c>
      <c r="I81" s="253">
        <f>($B81-D81)/D81</f>
        <v>-5.6971514242878558E-3</v>
      </c>
      <c r="J81" s="253">
        <f>($B81-C81)/C81</f>
        <v>-1.4854426619132501E-2</v>
      </c>
      <c r="K81" s="36" t="s">
        <v>217</v>
      </c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  <c r="AC81" s="210"/>
    </row>
    <row r="82" spans="1:29" s="36" customFormat="1" hidden="1" x14ac:dyDescent="0.25">
      <c r="A82" s="254" t="s">
        <v>215</v>
      </c>
      <c r="B82" s="186">
        <f>+B50+B52+B54+B59+B61+B63+B71+B72+B73+B74</f>
        <v>4565</v>
      </c>
      <c r="C82" s="186">
        <f>+C50+C52+C54+C59+C61+C63+C71+C72+C73+C74</f>
        <v>4585</v>
      </c>
      <c r="D82" s="186">
        <f t="shared" ref="D82:E82" si="4">+D50+D52+D54+D59+D61+D63+D71+D72+D73+D74</f>
        <v>4465</v>
      </c>
      <c r="E82" s="186">
        <f t="shared" si="4"/>
        <v>5324</v>
      </c>
      <c r="F82" s="253">
        <f t="shared" si="2"/>
        <v>-0.14256198347107438</v>
      </c>
      <c r="G82" s="253" t="e">
        <f>($B82-#REF!)/#REF!</f>
        <v>#REF!</v>
      </c>
      <c r="H82" s="253" t="e">
        <f>($B82-#REF!)/#REF!</f>
        <v>#REF!</v>
      </c>
      <c r="I82" s="253">
        <f>($B82-D82)/D82</f>
        <v>2.2396416573348264E-2</v>
      </c>
      <c r="J82" s="253">
        <f>($B82-C82)/C82</f>
        <v>-4.3620501635768813E-3</v>
      </c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</row>
    <row r="83" spans="1:29" s="36" customFormat="1" hidden="1" x14ac:dyDescent="0.25">
      <c r="A83" s="251" t="s">
        <v>132</v>
      </c>
      <c r="B83" s="255">
        <f>SUM(B79:B82)</f>
        <v>20800</v>
      </c>
      <c r="C83" s="255">
        <f>SUM(C79:C82)</f>
        <v>21012</v>
      </c>
      <c r="D83" s="255">
        <f>SUM(D79:D82)</f>
        <v>20631</v>
      </c>
      <c r="E83" s="255">
        <f t="shared" ref="E83" si="5">SUM(E79:E82)</f>
        <v>24035</v>
      </c>
      <c r="F83" s="253">
        <f t="shared" si="2"/>
        <v>-0.13459538173496985</v>
      </c>
      <c r="G83" s="253" t="e">
        <f>($B83-#REF!)/#REF!</f>
        <v>#REF!</v>
      </c>
      <c r="H83" s="253" t="e">
        <f>($B83-#REF!)/#REF!</f>
        <v>#REF!</v>
      </c>
      <c r="I83" s="253">
        <f>($B83-D83)/D83</f>
        <v>8.1915563957151855E-3</v>
      </c>
      <c r="J83" s="253">
        <f>($B83-C83)/C83</f>
        <v>-1.0089472682276794E-2</v>
      </c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0"/>
      <c r="AC83" s="210"/>
    </row>
    <row r="84" spans="1:29" hidden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</row>
    <row r="85" spans="1:29" hidden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</row>
    <row r="86" spans="1:29" hidden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  <c r="Z86" s="210"/>
      <c r="AA86" s="210"/>
      <c r="AB86" s="210"/>
      <c r="AC86" s="210"/>
    </row>
    <row r="87" spans="1:29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</row>
    <row r="88" spans="1:29" x14ac:dyDescent="0.25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</row>
  </sheetData>
  <sortState xmlns:xlrd2="http://schemas.microsoft.com/office/spreadsheetml/2017/richdata2" ref="A10:F39">
    <sortCondition ref="A10:A39"/>
  </sortState>
  <mergeCells count="3">
    <mergeCell ref="B8:B9"/>
    <mergeCell ref="C8:C9"/>
    <mergeCell ref="D8:F8"/>
  </mergeCells>
  <phoneticPr fontId="19" type="noConversion"/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1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{5A6C7267-8056-4AC4-9033-81A6F5FD57C3}</x14:id>
        </ext>
      </extLst>
    </cfRule>
  </conditionalFormatting>
  <conditionalFormatting sqref="H79:H83">
    <cfRule type="colorScale" priority="2">
      <colorScale>
        <cfvo type="min"/>
        <cfvo type="max"/>
        <color rgb="FF63BE7B"/>
        <color rgb="FFFFEF9C"/>
      </colorScale>
    </cfRule>
  </conditionalFormatting>
  <conditionalFormatting sqref="I79:J83">
    <cfRule type="colorScale" priority="1">
      <colorScale>
        <cfvo type="min"/>
        <cfvo type="max"/>
        <color rgb="FF63BE7B"/>
        <color rgb="FFFFEF9C"/>
      </colorScale>
    </cfRule>
  </conditionalFormatting>
  <hyperlinks>
    <hyperlink ref="A1" location="Índex!A1" display="TORNAR A L'ÍNDEX" xr:uid="{BACB3BBC-6F2C-415D-915D-BD49FEE65875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6C7267-8056-4AC4-9033-81A6F5FD57C3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Índex</vt:lpstr>
      <vt:lpstr>GG</vt:lpstr>
      <vt:lpstr>TG</vt:lpstr>
      <vt:lpstr>GE1</vt:lpstr>
      <vt:lpstr>GE2</vt:lpstr>
      <vt:lpstr>TE1</vt:lpstr>
      <vt:lpstr>TE2</vt:lpstr>
      <vt:lpstr>DIN_Empreses</vt:lpstr>
      <vt:lpstr>TE3</vt:lpstr>
      <vt:lpstr>GRGSS1</vt:lpstr>
      <vt:lpstr>GRGSS2</vt:lpstr>
      <vt:lpstr>GRGSS3</vt:lpstr>
      <vt:lpstr>TRGSS1</vt:lpstr>
      <vt:lpstr>TRGSS2</vt:lpstr>
      <vt:lpstr>DIN_RGSS</vt:lpstr>
      <vt:lpstr>TRGSS3</vt:lpstr>
      <vt:lpstr>TRGSS4</vt:lpstr>
      <vt:lpstr>TRGS5</vt:lpstr>
      <vt:lpstr>TRGSS6</vt:lpstr>
      <vt:lpstr>GRETA1</vt:lpstr>
      <vt:lpstr>GRETA2</vt:lpstr>
      <vt:lpstr>TRETA1</vt:lpstr>
      <vt:lpstr>TRETA2</vt:lpstr>
      <vt:lpstr>DIN_RETA</vt:lpstr>
      <vt:lpstr>TRETA3</vt:lpstr>
      <vt:lpstr>T7S1</vt:lpstr>
      <vt:lpstr>G7S1</vt:lpstr>
      <vt:lpstr>T7S2</vt:lpstr>
      <vt:lpstr>G7S2</vt:lpstr>
      <vt:lpstr>T7S3</vt:lpstr>
      <vt:lpstr>TTC1</vt:lpstr>
      <vt:lpstr>TTC2</vt:lpstr>
      <vt:lpstr>Instamaps dones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Nuria Garcia Saladrigas</cp:lastModifiedBy>
  <dcterms:created xsi:type="dcterms:W3CDTF">2015-06-05T18:19:34Z</dcterms:created>
  <dcterms:modified xsi:type="dcterms:W3CDTF">2025-04-16T13:26:02Z</dcterms:modified>
</cp:coreProperties>
</file>