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9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0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22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24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S:\Mercat de treball\Notes informatives\Nota estructura productiva\Nota estructura productiva 2026\"/>
    </mc:Choice>
  </mc:AlternateContent>
  <xr:revisionPtr revIDLastSave="0" documentId="13_ncr:1_{7D8BDDEC-07BB-4489-BDC0-365DB91BA7BC}" xr6:coauthVersionLast="47" xr6:coauthVersionMax="47" xr10:uidLastSave="{00000000-0000-0000-0000-000000000000}"/>
  <bookViews>
    <workbookView xWindow="28680" yWindow="-120" windowWidth="29040" windowHeight="15720" tabRatio="883" activeTab="24" xr2:uid="{13EB4DCB-7F3F-4171-858D-217EF9C34B1E}"/>
  </bookViews>
  <sheets>
    <sheet name="Índex" sheetId="1" r:id="rId1"/>
    <sheet name="GG" sheetId="39" r:id="rId2"/>
    <sheet name="TG" sheetId="47" r:id="rId3"/>
    <sheet name="GE1" sheetId="2" r:id="rId4"/>
    <sheet name="GE2" sheetId="19" r:id="rId5"/>
    <sheet name="TE1" sheetId="22" r:id="rId6"/>
    <sheet name="TE2" sheetId="28" r:id="rId7"/>
    <sheet name="DIN_Empreses" sheetId="34" state="hidden" r:id="rId8"/>
    <sheet name="TE3" sheetId="6" r:id="rId9"/>
    <sheet name="GRGSS1" sheetId="17" r:id="rId10"/>
    <sheet name="GRGSS2" sheetId="20" r:id="rId11"/>
    <sheet name="GRGSS3" sheetId="38" r:id="rId12"/>
    <sheet name="TRGSS1" sheetId="23" r:id="rId13"/>
    <sheet name="TRGSS2" sheetId="30" r:id="rId14"/>
    <sheet name="DIN_RGSS" sheetId="35" state="hidden" r:id="rId15"/>
    <sheet name="TRGSS3" sheetId="29" r:id="rId16"/>
    <sheet name="TRGSS4" sheetId="37" r:id="rId17"/>
    <sheet name="TRGS5" sheetId="50" r:id="rId18"/>
    <sheet name="TRGSS6" sheetId="49" r:id="rId19"/>
    <sheet name="GRETA1" sheetId="18" r:id="rId20"/>
    <sheet name="GRETA2" sheetId="21" r:id="rId21"/>
    <sheet name="TRETA1" sheetId="24" r:id="rId22"/>
    <sheet name="TRETA2" sheetId="27" r:id="rId23"/>
    <sheet name="DIN_RETA" sheetId="36" state="hidden" r:id="rId24"/>
    <sheet name="TRETA3" sheetId="32" r:id="rId25"/>
    <sheet name="T7S1" sheetId="40" r:id="rId26"/>
    <sheet name="G7S1" sheetId="41" r:id="rId27"/>
    <sheet name="T7S2" sheetId="42" r:id="rId28"/>
    <sheet name="G7S2" sheetId="44" r:id="rId29"/>
    <sheet name="T7S3" sheetId="45" r:id="rId30"/>
    <sheet name="TTC1" sheetId="48" r:id="rId31"/>
    <sheet name="TTC2" sheetId="43" r:id="rId32"/>
    <sheet name="Instamaps dones" sheetId="46" state="hidden" r:id="rId33"/>
  </sheets>
  <definedNames>
    <definedName name="_xlnm._FilterDatabase" localSheetId="7" hidden="1">DIN_Empreses!$A$3:$D$92</definedName>
    <definedName name="_xlnm._FilterDatabase" localSheetId="23" hidden="1">DIN_RETA!$A$3:$D$92</definedName>
    <definedName name="_xlnm._FilterDatabase" localSheetId="14" hidden="1">DIN_RGSS!$A$3:$D$92</definedName>
    <definedName name="_xlnm._FilterDatabase" localSheetId="21" hidden="1">TRETA1!#REF!</definedName>
    <definedName name="_xlnm._FilterDatabase" localSheetId="12" hidden="1">TRGSS1!#REF!</definedName>
    <definedName name="_xlnm._FilterDatabase" localSheetId="16" hidden="1">TRGSS4!$A$8:$J$40</definedName>
    <definedName name="_xlnm._FilterDatabase" localSheetId="18" hidden="1">TRGSS6!$A$8:$C$40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2" i="21" l="1"/>
  <c r="D42" i="20"/>
  <c r="C28" i="41" l="1"/>
  <c r="C42" i="20"/>
  <c r="C42" i="19" l="1"/>
  <c r="M10" i="42" l="1"/>
  <c r="O16" i="42" l="1"/>
  <c r="E32" i="50"/>
  <c r="C29" i="41" l="1"/>
  <c r="C41" i="19" l="1"/>
  <c r="C41" i="20"/>
  <c r="C41" i="21"/>
  <c r="C42" i="21"/>
  <c r="E66" i="39" l="1"/>
  <c r="D66" i="39"/>
  <c r="B66" i="39"/>
  <c r="C40" i="21" l="1"/>
  <c r="C40" i="20"/>
  <c r="C40" i="19"/>
  <c r="H41" i="47" l="1"/>
  <c r="E11" i="50"/>
  <c r="E41" i="50" l="1"/>
  <c r="E40" i="50" l="1"/>
  <c r="B33" i="39" l="1"/>
  <c r="A5" i="24" l="1"/>
  <c r="A3" i="24"/>
  <c r="A3" i="27" s="1"/>
  <c r="B13" i="1"/>
  <c r="A6" i="27"/>
  <c r="A5" i="27"/>
  <c r="A6" i="6"/>
  <c r="A5" i="6"/>
  <c r="A6" i="22"/>
  <c r="C5" i="22"/>
  <c r="A5" i="22"/>
  <c r="D39" i="21"/>
  <c r="C38" i="20"/>
  <c r="E33" i="39" l="1"/>
  <c r="E34" i="39"/>
  <c r="E35" i="39"/>
  <c r="E36" i="39"/>
  <c r="D33" i="39"/>
  <c r="D34" i="39"/>
  <c r="D35" i="39"/>
  <c r="D36" i="39"/>
  <c r="C32" i="19" l="1"/>
  <c r="C38" i="21"/>
  <c r="C33" i="20" l="1"/>
  <c r="D34" i="20"/>
  <c r="S40" i="42" l="1"/>
  <c r="R40" i="42"/>
  <c r="Q40" i="42"/>
  <c r="P40" i="42"/>
  <c r="O40" i="42"/>
  <c r="N40" i="42"/>
  <c r="M40" i="42"/>
  <c r="S39" i="42"/>
  <c r="R39" i="42"/>
  <c r="Q39" i="42"/>
  <c r="P39" i="42"/>
  <c r="O39" i="42"/>
  <c r="N39" i="42"/>
  <c r="M39" i="42"/>
  <c r="S38" i="42"/>
  <c r="R38" i="42"/>
  <c r="Q38" i="42"/>
  <c r="P38" i="42"/>
  <c r="O38" i="42"/>
  <c r="N38" i="42"/>
  <c r="M38" i="42"/>
  <c r="S37" i="42"/>
  <c r="R37" i="42"/>
  <c r="Q37" i="42"/>
  <c r="P37" i="42"/>
  <c r="O37" i="42"/>
  <c r="N37" i="42"/>
  <c r="M37" i="42"/>
  <c r="S36" i="42"/>
  <c r="R36" i="42"/>
  <c r="Q36" i="42"/>
  <c r="P36" i="42"/>
  <c r="O36" i="42"/>
  <c r="N36" i="42"/>
  <c r="M36" i="42"/>
  <c r="S35" i="42"/>
  <c r="R35" i="42"/>
  <c r="Q35" i="42"/>
  <c r="P35" i="42"/>
  <c r="O35" i="42"/>
  <c r="N35" i="42"/>
  <c r="M35" i="42"/>
  <c r="S34" i="42"/>
  <c r="R34" i="42"/>
  <c r="Q34" i="42"/>
  <c r="P34" i="42"/>
  <c r="O34" i="42"/>
  <c r="N34" i="42"/>
  <c r="M34" i="42"/>
  <c r="S33" i="42"/>
  <c r="R33" i="42"/>
  <c r="Q33" i="42"/>
  <c r="P33" i="42"/>
  <c r="O33" i="42"/>
  <c r="N33" i="42"/>
  <c r="M33" i="42"/>
  <c r="S32" i="42"/>
  <c r="R32" i="42"/>
  <c r="Q32" i="42"/>
  <c r="P32" i="42"/>
  <c r="O32" i="42"/>
  <c r="N32" i="42"/>
  <c r="M32" i="42"/>
  <c r="S31" i="42"/>
  <c r="R31" i="42"/>
  <c r="Q31" i="42"/>
  <c r="P31" i="42"/>
  <c r="O31" i="42"/>
  <c r="N31" i="42"/>
  <c r="M31" i="42"/>
  <c r="S30" i="42"/>
  <c r="R30" i="42"/>
  <c r="Q30" i="42"/>
  <c r="P30" i="42"/>
  <c r="O30" i="42"/>
  <c r="N30" i="42"/>
  <c r="M30" i="42"/>
  <c r="S29" i="42"/>
  <c r="R29" i="42"/>
  <c r="Q29" i="42"/>
  <c r="P29" i="42"/>
  <c r="O29" i="42"/>
  <c r="N29" i="42"/>
  <c r="M29" i="42"/>
  <c r="S28" i="42"/>
  <c r="R28" i="42"/>
  <c r="Q28" i="42"/>
  <c r="P28" i="42"/>
  <c r="O28" i="42"/>
  <c r="N28" i="42"/>
  <c r="M28" i="42"/>
  <c r="S27" i="42"/>
  <c r="R27" i="42"/>
  <c r="Q27" i="42"/>
  <c r="P27" i="42"/>
  <c r="O27" i="42"/>
  <c r="N27" i="42"/>
  <c r="M27" i="42"/>
  <c r="S26" i="42"/>
  <c r="R26" i="42"/>
  <c r="Q26" i="42"/>
  <c r="P26" i="42"/>
  <c r="O26" i="42"/>
  <c r="N26" i="42"/>
  <c r="M26" i="42"/>
  <c r="S25" i="42"/>
  <c r="R25" i="42"/>
  <c r="Q25" i="42"/>
  <c r="P25" i="42"/>
  <c r="O25" i="42"/>
  <c r="N25" i="42"/>
  <c r="M25" i="42"/>
  <c r="S24" i="42"/>
  <c r="R24" i="42"/>
  <c r="Q24" i="42"/>
  <c r="P24" i="42"/>
  <c r="O24" i="42"/>
  <c r="N24" i="42"/>
  <c r="M24" i="42"/>
  <c r="S23" i="42"/>
  <c r="R23" i="42"/>
  <c r="Q23" i="42"/>
  <c r="P23" i="42"/>
  <c r="O23" i="42"/>
  <c r="N23" i="42"/>
  <c r="M23" i="42"/>
  <c r="S22" i="42"/>
  <c r="R22" i="42"/>
  <c r="Q22" i="42"/>
  <c r="P22" i="42"/>
  <c r="O22" i="42"/>
  <c r="N22" i="42"/>
  <c r="M22" i="42"/>
  <c r="S21" i="42"/>
  <c r="R21" i="42"/>
  <c r="Q21" i="42"/>
  <c r="P21" i="42"/>
  <c r="O21" i="42"/>
  <c r="N21" i="42"/>
  <c r="M21" i="42"/>
  <c r="S20" i="42"/>
  <c r="R20" i="42"/>
  <c r="Q20" i="42"/>
  <c r="P20" i="42"/>
  <c r="O20" i="42"/>
  <c r="N20" i="42"/>
  <c r="M20" i="42"/>
  <c r="S19" i="42"/>
  <c r="R19" i="42"/>
  <c r="Q19" i="42"/>
  <c r="P19" i="42"/>
  <c r="O19" i="42"/>
  <c r="N19" i="42"/>
  <c r="M19" i="42"/>
  <c r="S18" i="42"/>
  <c r="R18" i="42"/>
  <c r="Q18" i="42"/>
  <c r="P18" i="42"/>
  <c r="O18" i="42"/>
  <c r="N18" i="42"/>
  <c r="M18" i="42"/>
  <c r="S17" i="42"/>
  <c r="R17" i="42"/>
  <c r="Q17" i="42"/>
  <c r="P17" i="42"/>
  <c r="O17" i="42"/>
  <c r="N17" i="42"/>
  <c r="M17" i="42"/>
  <c r="S16" i="42"/>
  <c r="R16" i="42"/>
  <c r="Q16" i="42"/>
  <c r="P16" i="42"/>
  <c r="N16" i="42"/>
  <c r="M16" i="42"/>
  <c r="S15" i="42"/>
  <c r="R15" i="42"/>
  <c r="Q15" i="42"/>
  <c r="P15" i="42"/>
  <c r="O15" i="42"/>
  <c r="N15" i="42"/>
  <c r="M15" i="42"/>
  <c r="S14" i="42"/>
  <c r="R14" i="42"/>
  <c r="Q14" i="42"/>
  <c r="P14" i="42"/>
  <c r="O14" i="42"/>
  <c r="N14" i="42"/>
  <c r="M14" i="42"/>
  <c r="S13" i="42"/>
  <c r="R13" i="42"/>
  <c r="Q13" i="42"/>
  <c r="P13" i="42"/>
  <c r="O13" i="42"/>
  <c r="N13" i="42"/>
  <c r="M13" i="42"/>
  <c r="S12" i="42"/>
  <c r="R12" i="42"/>
  <c r="Q12" i="42"/>
  <c r="P12" i="42"/>
  <c r="O12" i="42"/>
  <c r="N12" i="42"/>
  <c r="M12" i="42"/>
  <c r="S11" i="42"/>
  <c r="R11" i="42"/>
  <c r="Q11" i="42"/>
  <c r="P11" i="42"/>
  <c r="O11" i="42"/>
  <c r="N11" i="42"/>
  <c r="M11" i="42"/>
  <c r="S10" i="42"/>
  <c r="R10" i="42"/>
  <c r="Q10" i="42"/>
  <c r="P10" i="42"/>
  <c r="O10" i="42"/>
  <c r="N10" i="42"/>
  <c r="B46" i="42"/>
  <c r="C39" i="21" l="1"/>
  <c r="C37" i="19"/>
  <c r="C38" i="19"/>
  <c r="B79" i="6"/>
  <c r="C79" i="6"/>
  <c r="D79" i="6"/>
  <c r="E79" i="6"/>
  <c r="C80" i="6"/>
  <c r="D80" i="6"/>
  <c r="E80" i="6"/>
  <c r="C81" i="6"/>
  <c r="D81" i="6"/>
  <c r="E81" i="6"/>
  <c r="C82" i="6"/>
  <c r="D82" i="6"/>
  <c r="E82" i="6"/>
  <c r="C13" i="47"/>
  <c r="E10" i="47"/>
  <c r="C39" i="19"/>
  <c r="C39" i="20"/>
  <c r="B5" i="47"/>
  <c r="I79" i="6" l="1"/>
  <c r="H79" i="6"/>
  <c r="C83" i="6"/>
  <c r="G79" i="6"/>
  <c r="F79" i="6"/>
  <c r="D83" i="6"/>
  <c r="J79" i="6"/>
  <c r="E83" i="6"/>
  <c r="C5" i="43" l="1"/>
  <c r="C5" i="45"/>
  <c r="C5" i="44"/>
  <c r="C5" i="42"/>
  <c r="C5" i="41"/>
  <c r="B5" i="40"/>
  <c r="C5" i="32"/>
  <c r="C5" i="27"/>
  <c r="A6" i="24"/>
  <c r="C5" i="24"/>
  <c r="C32" i="21"/>
  <c r="C5" i="21"/>
  <c r="C5" i="18"/>
  <c r="C5" i="49"/>
  <c r="C5" i="50"/>
  <c r="C5" i="37"/>
  <c r="C5" i="29"/>
  <c r="C5" i="30"/>
  <c r="C5" i="23"/>
  <c r="C5" i="38"/>
  <c r="C5" i="20"/>
  <c r="C5" i="17"/>
  <c r="C5" i="6"/>
  <c r="C5" i="28"/>
  <c r="C5" i="19"/>
  <c r="C5" i="2"/>
  <c r="F10" i="47"/>
  <c r="C30" i="41" l="1"/>
  <c r="B49" i="42"/>
  <c r="B48" i="42"/>
  <c r="B47" i="42"/>
  <c r="E65" i="39" l="1"/>
  <c r="D65" i="39"/>
  <c r="B65" i="39"/>
  <c r="B34" i="39"/>
  <c r="B35" i="39"/>
  <c r="B36" i="39"/>
  <c r="D15" i="47"/>
  <c r="C10" i="47"/>
  <c r="E12" i="47"/>
  <c r="D2" i="47"/>
  <c r="I49" i="42"/>
  <c r="H49" i="42"/>
  <c r="G49" i="42"/>
  <c r="F49" i="42"/>
  <c r="E49" i="42"/>
  <c r="D49" i="42"/>
  <c r="C49" i="42"/>
  <c r="I48" i="42"/>
  <c r="H48" i="42"/>
  <c r="G48" i="42"/>
  <c r="F48" i="42"/>
  <c r="E48" i="42"/>
  <c r="D48" i="42"/>
  <c r="C48" i="42"/>
  <c r="I47" i="42"/>
  <c r="H47" i="42"/>
  <c r="G47" i="42"/>
  <c r="F47" i="42"/>
  <c r="E47" i="42"/>
  <c r="D47" i="42"/>
  <c r="C47" i="42"/>
  <c r="I46" i="42"/>
  <c r="H46" i="42"/>
  <c r="G46" i="42"/>
  <c r="F46" i="42"/>
  <c r="E46" i="42"/>
  <c r="D46" i="42"/>
  <c r="C46" i="42"/>
  <c r="O48" i="42" l="1"/>
  <c r="B41" i="47"/>
  <c r="S49" i="42" l="1"/>
  <c r="R49" i="42"/>
  <c r="Q49" i="42"/>
  <c r="P49" i="42"/>
  <c r="N49" i="42"/>
  <c r="S48" i="42"/>
  <c r="R48" i="42"/>
  <c r="Q48" i="42"/>
  <c r="N48" i="42"/>
  <c r="M48" i="42"/>
  <c r="S47" i="42"/>
  <c r="R47" i="42"/>
  <c r="Q47" i="42"/>
  <c r="O47" i="42"/>
  <c r="N47" i="42"/>
  <c r="M47" i="42"/>
  <c r="I50" i="42"/>
  <c r="H50" i="42"/>
  <c r="G50" i="42"/>
  <c r="E50" i="42"/>
  <c r="D50" i="42"/>
  <c r="C50" i="42"/>
  <c r="B50" i="42"/>
  <c r="M50" i="42" l="1"/>
  <c r="R50" i="42"/>
  <c r="P50" i="42"/>
  <c r="S50" i="42"/>
  <c r="N50" i="42"/>
  <c r="O50" i="42"/>
  <c r="M49" i="42"/>
  <c r="F50" i="42"/>
  <c r="Q50" i="42" s="1"/>
  <c r="O49" i="42"/>
  <c r="P47" i="42"/>
  <c r="P48" i="42"/>
  <c r="P46" i="42"/>
  <c r="Q46" i="42"/>
  <c r="R46" i="42"/>
  <c r="S46" i="42"/>
  <c r="M46" i="42"/>
  <c r="N46" i="42"/>
  <c r="O46" i="42"/>
  <c r="C31" i="41"/>
  <c r="C32" i="41"/>
  <c r="C33" i="41"/>
  <c r="C34" i="41"/>
  <c r="C35" i="41"/>
  <c r="C32" i="20" l="1"/>
  <c r="E11" i="47" l="1"/>
  <c r="A6" i="43" l="1"/>
  <c r="A5" i="43"/>
  <c r="A3" i="43"/>
  <c r="E39" i="50"/>
  <c r="E38" i="50"/>
  <c r="E37" i="50"/>
  <c r="E36" i="50"/>
  <c r="E35" i="50"/>
  <c r="E34" i="50"/>
  <c r="E33" i="50"/>
  <c r="E31" i="50"/>
  <c r="E30" i="50"/>
  <c r="E29" i="50"/>
  <c r="E28" i="50"/>
  <c r="E27" i="50"/>
  <c r="E26" i="50"/>
  <c r="E25" i="50"/>
  <c r="E24" i="50"/>
  <c r="E23" i="50"/>
  <c r="E22" i="50"/>
  <c r="E21" i="50"/>
  <c r="E20" i="50"/>
  <c r="E19" i="50"/>
  <c r="E18" i="50"/>
  <c r="E17" i="50"/>
  <c r="E16" i="50"/>
  <c r="E15" i="50"/>
  <c r="E14" i="50"/>
  <c r="E13" i="50"/>
  <c r="E12" i="50"/>
  <c r="A6" i="50"/>
  <c r="A5" i="50"/>
  <c r="A3" i="50"/>
  <c r="D49" i="49"/>
  <c r="A6" i="49"/>
  <c r="A5" i="49"/>
  <c r="A3" i="49"/>
  <c r="A6" i="48"/>
  <c r="A5" i="48"/>
  <c r="C5" i="48"/>
  <c r="A3" i="48"/>
  <c r="A6" i="45"/>
  <c r="A5" i="45"/>
  <c r="A3" i="45"/>
  <c r="A6" i="44"/>
  <c r="A5" i="44"/>
  <c r="A3" i="44"/>
  <c r="A6" i="42"/>
  <c r="A5" i="42"/>
  <c r="A3" i="42"/>
  <c r="A6" i="41"/>
  <c r="A5" i="41"/>
  <c r="A3" i="41" l="1"/>
  <c r="E37" i="47"/>
  <c r="F37" i="47" s="1"/>
  <c r="E36" i="47"/>
  <c r="F36" i="47" s="1"/>
  <c r="D36" i="47"/>
  <c r="E35" i="47"/>
  <c r="F35" i="47" s="1"/>
  <c r="D35" i="47"/>
  <c r="E34" i="47"/>
  <c r="F34" i="47" s="1"/>
  <c r="D34" i="47"/>
  <c r="C34" i="47"/>
  <c r="E33" i="47"/>
  <c r="F33" i="47" s="1"/>
  <c r="D33" i="47"/>
  <c r="C33" i="47"/>
  <c r="E32" i="47"/>
  <c r="F32" i="47" s="1"/>
  <c r="D32" i="47"/>
  <c r="C32" i="47"/>
  <c r="E31" i="47"/>
  <c r="F31" i="47" s="1"/>
  <c r="D31" i="47"/>
  <c r="C31" i="47"/>
  <c r="E30" i="47"/>
  <c r="F30" i="47" s="1"/>
  <c r="D30" i="47"/>
  <c r="C30" i="47"/>
  <c r="E27" i="47"/>
  <c r="F27" i="47" s="1"/>
  <c r="E26" i="47"/>
  <c r="F26" i="47" s="1"/>
  <c r="D26" i="47"/>
  <c r="E25" i="47"/>
  <c r="F25" i="47" s="1"/>
  <c r="D25" i="47"/>
  <c r="E24" i="47"/>
  <c r="F24" i="47" s="1"/>
  <c r="D24" i="47"/>
  <c r="C24" i="47"/>
  <c r="E23" i="47"/>
  <c r="F23" i="47" s="1"/>
  <c r="D23" i="47"/>
  <c r="C23" i="47"/>
  <c r="E22" i="47"/>
  <c r="F22" i="47" s="1"/>
  <c r="D22" i="47"/>
  <c r="C22" i="47"/>
  <c r="E21" i="47"/>
  <c r="F21" i="47" s="1"/>
  <c r="D21" i="47"/>
  <c r="C21" i="47"/>
  <c r="E20" i="47"/>
  <c r="F20" i="47" s="1"/>
  <c r="D20" i="47"/>
  <c r="C20" i="47"/>
  <c r="E17" i="47"/>
  <c r="F17" i="47" s="1"/>
  <c r="E16" i="47"/>
  <c r="F16" i="47" s="1"/>
  <c r="D16" i="47"/>
  <c r="E15" i="47"/>
  <c r="F15" i="47" s="1"/>
  <c r="E14" i="47"/>
  <c r="F14" i="47" s="1"/>
  <c r="D14" i="47"/>
  <c r="C14" i="47"/>
  <c r="E13" i="47"/>
  <c r="F13" i="47" s="1"/>
  <c r="D13" i="47"/>
  <c r="F12" i="47"/>
  <c r="D12" i="47"/>
  <c r="C12" i="47"/>
  <c r="F11" i="47"/>
  <c r="D11" i="47"/>
  <c r="C11" i="47"/>
  <c r="D10" i="47"/>
  <c r="D3" i="47" l="1"/>
  <c r="A6" i="40"/>
  <c r="A5" i="40"/>
  <c r="A3" i="40"/>
  <c r="C92" i="35"/>
  <c r="C91" i="35"/>
  <c r="C90" i="35"/>
  <c r="C89" i="35"/>
  <c r="C88" i="35"/>
  <c r="C87" i="35"/>
  <c r="C86" i="35"/>
  <c r="C85" i="35"/>
  <c r="C84" i="35"/>
  <c r="C83" i="35"/>
  <c r="C82" i="35"/>
  <c r="C81" i="35"/>
  <c r="C80" i="35"/>
  <c r="C79" i="35"/>
  <c r="C78" i="35"/>
  <c r="C77" i="35"/>
  <c r="C76" i="35"/>
  <c r="C75" i="35"/>
  <c r="C74" i="35"/>
  <c r="C73" i="35"/>
  <c r="C72" i="35"/>
  <c r="C71" i="35"/>
  <c r="C70" i="35"/>
  <c r="C69" i="35"/>
  <c r="C68" i="35"/>
  <c r="C67" i="35"/>
  <c r="C66" i="35"/>
  <c r="C65" i="35"/>
  <c r="C64" i="35"/>
  <c r="C63" i="35"/>
  <c r="C62" i="35"/>
  <c r="C61" i="35"/>
  <c r="C60" i="35"/>
  <c r="C59" i="35"/>
  <c r="C58" i="35"/>
  <c r="C57" i="35"/>
  <c r="C56" i="35"/>
  <c r="C55" i="35"/>
  <c r="C54" i="35"/>
  <c r="C53" i="35"/>
  <c r="C52" i="35"/>
  <c r="C51" i="35"/>
  <c r="C50" i="35"/>
  <c r="C49" i="35"/>
  <c r="C48" i="35"/>
  <c r="C47" i="35"/>
  <c r="C46" i="35"/>
  <c r="C45" i="35"/>
  <c r="C44" i="35"/>
  <c r="C43" i="35"/>
  <c r="C42" i="35"/>
  <c r="C41" i="35"/>
  <c r="C40" i="35"/>
  <c r="C39" i="35"/>
  <c r="C38" i="35"/>
  <c r="C37" i="35"/>
  <c r="C36" i="35"/>
  <c r="C35" i="35"/>
  <c r="C34" i="35"/>
  <c r="C33" i="35"/>
  <c r="C32" i="35"/>
  <c r="C31" i="35"/>
  <c r="C30" i="35"/>
  <c r="C29" i="35"/>
  <c r="C28" i="35"/>
  <c r="C27" i="35"/>
  <c r="C26" i="35"/>
  <c r="C25" i="35"/>
  <c r="C24" i="35"/>
  <c r="C23" i="35"/>
  <c r="C22" i="35"/>
  <c r="C21" i="35"/>
  <c r="C20" i="35"/>
  <c r="C19" i="35"/>
  <c r="C18" i="35"/>
  <c r="C17" i="35"/>
  <c r="C16" i="35"/>
  <c r="C15" i="35"/>
  <c r="C14" i="35"/>
  <c r="C13" i="35"/>
  <c r="C12" i="35"/>
  <c r="C11" i="35"/>
  <c r="C10" i="35"/>
  <c r="C9" i="35"/>
  <c r="C8" i="35"/>
  <c r="C7" i="35"/>
  <c r="C6" i="35"/>
  <c r="C5" i="35"/>
  <c r="C4" i="35"/>
  <c r="B82" i="6" l="1"/>
  <c r="J82" i="6" s="1"/>
  <c r="B81" i="6"/>
  <c r="J81" i="6" s="1"/>
  <c r="B80" i="6"/>
  <c r="J80" i="6" s="1"/>
  <c r="C36" i="19"/>
  <c r="C92" i="36"/>
  <c r="Q47" i="36"/>
  <c r="R47" i="36" s="1"/>
  <c r="J46" i="36"/>
  <c r="K46" i="36" s="1"/>
  <c r="J45" i="36"/>
  <c r="K45" i="36" s="1"/>
  <c r="J44" i="36"/>
  <c r="K44" i="36" s="1"/>
  <c r="J43" i="36"/>
  <c r="K43" i="36" s="1"/>
  <c r="J42" i="36"/>
  <c r="K42" i="36" s="1"/>
  <c r="Q41" i="36"/>
  <c r="R41" i="36" s="1"/>
  <c r="J41" i="36"/>
  <c r="K41" i="36" s="1"/>
  <c r="J40" i="36"/>
  <c r="K40" i="36" s="1"/>
  <c r="Q39" i="36"/>
  <c r="R39" i="36" s="1"/>
  <c r="J39" i="36"/>
  <c r="K39" i="36" s="1"/>
  <c r="J38" i="36"/>
  <c r="K38" i="36" s="1"/>
  <c r="Q37" i="36"/>
  <c r="R37" i="36" s="1"/>
  <c r="J37" i="36"/>
  <c r="K37" i="36" s="1"/>
  <c r="Q36" i="36"/>
  <c r="R36" i="36" s="1"/>
  <c r="J36" i="36"/>
  <c r="K36" i="36" s="1"/>
  <c r="J35" i="36"/>
  <c r="K35" i="36" s="1"/>
  <c r="J34" i="36"/>
  <c r="K34" i="36" s="1"/>
  <c r="J33" i="36"/>
  <c r="K33" i="36" s="1"/>
  <c r="J32" i="36"/>
  <c r="K32" i="36" s="1"/>
  <c r="J31" i="36"/>
  <c r="K31" i="36" s="1"/>
  <c r="J30" i="36"/>
  <c r="K30" i="36" s="1"/>
  <c r="J29" i="36"/>
  <c r="K29" i="36" s="1"/>
  <c r="J28" i="36"/>
  <c r="K28" i="36" s="1"/>
  <c r="J27" i="36"/>
  <c r="K27" i="36" s="1"/>
  <c r="J26" i="36"/>
  <c r="K26" i="36" s="1"/>
  <c r="J25" i="36"/>
  <c r="K25" i="36" s="1"/>
  <c r="J24" i="36"/>
  <c r="K24" i="36" s="1"/>
  <c r="J23" i="36"/>
  <c r="K23" i="36" s="1"/>
  <c r="J22" i="36"/>
  <c r="K22" i="36" s="1"/>
  <c r="J21" i="36"/>
  <c r="K21" i="36" s="1"/>
  <c r="J20" i="36"/>
  <c r="K20" i="36" s="1"/>
  <c r="J19" i="36"/>
  <c r="K19" i="36" s="1"/>
  <c r="J18" i="36"/>
  <c r="K18" i="36" s="1"/>
  <c r="J17" i="36"/>
  <c r="K17" i="36" s="1"/>
  <c r="J16" i="36"/>
  <c r="K16" i="36" s="1"/>
  <c r="J15" i="36"/>
  <c r="K15" i="36" s="1"/>
  <c r="J14" i="36"/>
  <c r="K14" i="36" s="1"/>
  <c r="J13" i="36"/>
  <c r="K13" i="36" s="1"/>
  <c r="J12" i="36"/>
  <c r="K12" i="36" s="1"/>
  <c r="J11" i="36"/>
  <c r="K11" i="36" s="1"/>
  <c r="J10" i="36"/>
  <c r="K10" i="36" s="1"/>
  <c r="J9" i="36"/>
  <c r="K9" i="36" s="1"/>
  <c r="J8" i="36"/>
  <c r="K8" i="36" s="1"/>
  <c r="J7" i="36"/>
  <c r="K7" i="36" s="1"/>
  <c r="J6" i="36"/>
  <c r="K6" i="36" s="1"/>
  <c r="J5" i="36"/>
  <c r="K5" i="36" s="1"/>
  <c r="J4" i="36"/>
  <c r="K4" i="36" s="1"/>
  <c r="H82" i="6" l="1"/>
  <c r="I82" i="6"/>
  <c r="F82" i="6"/>
  <c r="G82" i="6"/>
  <c r="I80" i="6"/>
  <c r="G80" i="6"/>
  <c r="F80" i="6"/>
  <c r="H80" i="6"/>
  <c r="F81" i="6"/>
  <c r="G81" i="6"/>
  <c r="H81" i="6"/>
  <c r="I81" i="6"/>
  <c r="B83" i="6"/>
  <c r="J83" i="6" s="1"/>
  <c r="H83" i="6" l="1"/>
  <c r="F83" i="6"/>
  <c r="G83" i="6"/>
  <c r="I83" i="6"/>
  <c r="C36" i="20"/>
  <c r="C34" i="20"/>
  <c r="C35" i="20"/>
  <c r="C37" i="20"/>
  <c r="A6" i="28" l="1"/>
  <c r="C33" i="21"/>
  <c r="C34" i="21"/>
  <c r="C35" i="21"/>
  <c r="C36" i="21"/>
  <c r="C37" i="21"/>
  <c r="A6" i="37" l="1"/>
  <c r="A5" i="37"/>
  <c r="C35" i="19" l="1"/>
  <c r="C34" i="19"/>
  <c r="C33" i="19"/>
  <c r="A6" i="30"/>
  <c r="A3" i="28" l="1"/>
  <c r="C5" i="39" l="1"/>
  <c r="A3" i="37" l="1"/>
  <c r="A5" i="32" l="1"/>
  <c r="A3" i="32"/>
  <c r="A6" i="32"/>
  <c r="A5" i="30"/>
  <c r="A3" i="30"/>
  <c r="A5" i="29"/>
  <c r="A3" i="29"/>
  <c r="A6" i="29"/>
  <c r="A5" i="28"/>
  <c r="A6" i="23"/>
  <c r="A5" i="23"/>
  <c r="A6" i="21"/>
  <c r="A5" i="21"/>
  <c r="A6" i="20"/>
  <c r="A6" i="19" l="1"/>
</calcChain>
</file>

<file path=xl/sharedStrings.xml><?xml version="1.0" encoding="utf-8"?>
<sst xmlns="http://schemas.openxmlformats.org/spreadsheetml/2006/main" count="1610" uniqueCount="412">
  <si>
    <t>INFORME TRIMESTRAL ESTRUCTURA PRODUCTIVA</t>
  </si>
  <si>
    <t>CONTINGUT</t>
  </si>
  <si>
    <t>Fer click als vincles per anar als documents, taules i gràfics corresponents</t>
  </si>
  <si>
    <t>EMPRESES</t>
  </si>
  <si>
    <t>GE1</t>
  </si>
  <si>
    <t>GE2</t>
  </si>
  <si>
    <t>Comptes de cotització segons àmbit territorial.</t>
  </si>
  <si>
    <t>TE1</t>
  </si>
  <si>
    <t>Activitats econòmiques més rellevants. Baix Llobregat.</t>
  </si>
  <si>
    <t>Variació interanual comptes de cotització. Baix Llobregat.</t>
  </si>
  <si>
    <t>Dinamisme empresarial.</t>
  </si>
  <si>
    <t>TE2</t>
  </si>
  <si>
    <t>Dades municipals.</t>
  </si>
  <si>
    <t>LLOCS DE TREBALL</t>
  </si>
  <si>
    <t>Règim General Seguretat Social (RGSS)</t>
  </si>
  <si>
    <t>GRGSS1</t>
  </si>
  <si>
    <t>GRGSS2</t>
  </si>
  <si>
    <t>TRGSS1</t>
  </si>
  <si>
    <t>TRGSS2</t>
  </si>
  <si>
    <t>Règim Especial Treballadors Autònoms (RETA)</t>
  </si>
  <si>
    <t>Llocs de treball assalariat segons àmbit territorial.</t>
  </si>
  <si>
    <t>Variació interanual llocs de treball assalariat. Baix Llobregat.</t>
  </si>
  <si>
    <t>GRETA1</t>
  </si>
  <si>
    <t>GRETA2</t>
  </si>
  <si>
    <t>TRETA1</t>
  </si>
  <si>
    <t>TRETA2</t>
  </si>
  <si>
    <t>Llocs de treball autònom segons àmbit territorial.</t>
  </si>
  <si>
    <t>Variació interanual llocs de treball autònom. Baix Llobregat.</t>
  </si>
  <si>
    <t>TORNAR A L'ÍNDEX</t>
  </si>
  <si>
    <t>Baix Llobregat</t>
  </si>
  <si>
    <t>Àrea Metropolitana de Barcelona</t>
  </si>
  <si>
    <t>Àmbit Territorial Metropolità</t>
  </si>
  <si>
    <t>Catalunya</t>
  </si>
  <si>
    <t>Empreses</t>
  </si>
  <si>
    <t>Les dades de 2021 provenen d'Idescat, a partir dels fitxers d'afiliacions i comptes de cotització de la Tresoreria General de la Seguretat Social. Dades provisionals.</t>
  </si>
  <si>
    <t>Llocs de treball del RGSS segons àmbit territorial.</t>
  </si>
  <si>
    <t>RGSS</t>
  </si>
  <si>
    <t>Llocs de treball del RETA segons àmbit territorial.</t>
  </si>
  <si>
    <t>RETA</t>
  </si>
  <si>
    <t>Variació interanual</t>
  </si>
  <si>
    <t>Llocs de treball RGSS</t>
  </si>
  <si>
    <t>LLOCS DE TREBALL. RÈGIM GENERAL SEGURETAT SOCIAL.</t>
  </si>
  <si>
    <t>LLOCS DE TREBALL. RÈGIM GENERAL SEGURETAT SOCIAL</t>
  </si>
  <si>
    <t>LLOCS DE TREBALL. RÈGIM ESPECIAL TREBALLADORS AUTÒNOMS</t>
  </si>
  <si>
    <t>Llocs de treball RETA</t>
  </si>
  <si>
    <t>47- Comerç al detall, excepte el comerç de vehicles de motor i motocicletes</t>
  </si>
  <si>
    <t>56- Serveis de menjar i begudes</t>
  </si>
  <si>
    <t>46- Comerç a l'engròs i intermediaris del comerç, excepte vehicles de motor i motocicletes</t>
  </si>
  <si>
    <t>43- Activitats especialitzades de la construcció</t>
  </si>
  <si>
    <t>49- Transport terrestre; transport per canonades</t>
  </si>
  <si>
    <t>41- Construcció d'immobles</t>
  </si>
  <si>
    <t>96- Altres activitats de serveis personals</t>
  </si>
  <si>
    <t>45- Venda i reparació de vehicles de motor i motocicletes</t>
  </si>
  <si>
    <t>85- Educació</t>
  </si>
  <si>
    <t>ACTIVITATS QUE MÉS HAN AUGMENTAT L'AFILIACIÓ</t>
  </si>
  <si>
    <t>n</t>
  </si>
  <si>
    <t>%</t>
  </si>
  <si>
    <t>ACTIVITATS QUE MÉS HAN DISMINUÏT L'AFILIACIÓ</t>
  </si>
  <si>
    <t>Variació anual</t>
  </si>
  <si>
    <t>95- Reparació d'ordinadors, d'efectes personals i efectes domèstics</t>
  </si>
  <si>
    <t>77- Activitats de lloguer</t>
  </si>
  <si>
    <t>79- Activitats de les agències de viatges, operadors turístics i altres serveis de reserves i activitats que s'hi relacionen</t>
  </si>
  <si>
    <t>28- Fabricació de maquinària i equips ncaa</t>
  </si>
  <si>
    <t>25- Fabricació de productes metàl·lics, excepte maquinària i equips</t>
  </si>
  <si>
    <t>1- Agricultura, ramaderia, caça i activitats dels serveis que s'hi relacionen</t>
  </si>
  <si>
    <t>70- Activitats de les seus centrals; activitats de consultoria de gestió empresarial</t>
  </si>
  <si>
    <t>73- Publicitat i estudis de mercat</t>
  </si>
  <si>
    <t>62- Serveis de tecnologies de la informació</t>
  </si>
  <si>
    <t>86- Activitats sanitàries</t>
  </si>
  <si>
    <t>90- Activitats de creació, artístiques i d'espectacles</t>
  </si>
  <si>
    <t>52- Emmagatzematge i activitats afins al transport</t>
  </si>
  <si>
    <t>TE3</t>
  </si>
  <si>
    <t>TRGSS3</t>
  </si>
  <si>
    <t>TRETA3</t>
  </si>
  <si>
    <t>Dinamisme llocs de treball.</t>
  </si>
  <si>
    <t>% Baix Llobregat</t>
  </si>
  <si>
    <t>variació relativa (en %)</t>
  </si>
  <si>
    <t>Abrera</t>
  </si>
  <si>
    <t>Begues</t>
  </si>
  <si>
    <t>Castelldefels</t>
  </si>
  <si>
    <t>Castellví de Rosanes</t>
  </si>
  <si>
    <t>Cervelló</t>
  </si>
  <si>
    <t>Collbató</t>
  </si>
  <si>
    <t>Corbera de Llobregat</t>
  </si>
  <si>
    <t>Cornellà de Llobregat</t>
  </si>
  <si>
    <t>El Papiol</t>
  </si>
  <si>
    <t>El Prat de Llobregat</t>
  </si>
  <si>
    <t>Esparreguera</t>
  </si>
  <si>
    <t>Esplugues de Llobregat</t>
  </si>
  <si>
    <t>Gavà</t>
  </si>
  <si>
    <t>La Palma de Cervelló</t>
  </si>
  <si>
    <t>Martorell</t>
  </si>
  <si>
    <t>Molins de Rei</t>
  </si>
  <si>
    <t>Olesa de Montserrat</t>
  </si>
  <si>
    <t>Pallejà</t>
  </si>
  <si>
    <t>Sant Andreu de la Barca</t>
  </si>
  <si>
    <t>Sant Boi de Llobregat</t>
  </si>
  <si>
    <t>Sant Climent de Llobregat</t>
  </si>
  <si>
    <t>Sant Esteve Sesrovires</t>
  </si>
  <si>
    <t>Sant Feliu de Llobregat</t>
  </si>
  <si>
    <t>Sant Joan Despí</t>
  </si>
  <si>
    <t>Sant Just Desvern</t>
  </si>
  <si>
    <t>Sant Vicenç dels Horts</t>
  </si>
  <si>
    <t>Santa Coloma de Cervelló</t>
  </si>
  <si>
    <t>Torrelles de Llobregat</t>
  </si>
  <si>
    <t>Vallirana</t>
  </si>
  <si>
    <t>Viladecans</t>
  </si>
  <si>
    <t>BAIX LLOBREGAT</t>
  </si>
  <si>
    <t>Llocs de treball (RGSS)</t>
  </si>
  <si>
    <t>51- Transport aeri</t>
  </si>
  <si>
    <t>29- Fabricació de vehicles de motor, remolcs i semiremolcs</t>
  </si>
  <si>
    <t>87- Activitats de serveis socials amb allotjament</t>
  </si>
  <si>
    <t>11- Fabricació de begudes</t>
  </si>
  <si>
    <t>80- Activitats de seguretat i investigació</t>
  </si>
  <si>
    <t>81- Serveis a edificis i activitats de jardineria</t>
  </si>
  <si>
    <t>64- Mediació financera, excepte assegurances i fons de pensions</t>
  </si>
  <si>
    <t>84- Administració pública, Defensa i Seguretat Social obligatòria</t>
  </si>
  <si>
    <t>82- Activitats administratives d'oficina i altres activitats auxiliars a les empreses</t>
  </si>
  <si>
    <t>88- Activitats de serveis socials sense allotjament</t>
  </si>
  <si>
    <t>93- Activitats esportives, recreatives i d'entreteniment</t>
  </si>
  <si>
    <t>69- Activitats jurídiques i de comptabilitat</t>
  </si>
  <si>
    <t>68- Activitats immobiliàries</t>
  </si>
  <si>
    <t>74- Altres activitats professionals, científiques i tècniques</t>
  </si>
  <si>
    <t xml:space="preserve">ACTIVITATS QUE MÉS HAN AUGMENTAT </t>
  </si>
  <si>
    <t xml:space="preserve">ACTIVITATS QUE MÉS HAN DISMINUÏT </t>
  </si>
  <si>
    <t>42- Construcció d'obres d'enginyeria civil</t>
  </si>
  <si>
    <t>71- Serveis tècnics d'arquitectura i enginyeria; assajos i anàlisis tècnics</t>
  </si>
  <si>
    <t>20- Indústries químiques</t>
  </si>
  <si>
    <t>97- Activitats de les llars que donen ocupació a personal domèstic</t>
  </si>
  <si>
    <t>32- Indústries manufactureres diverses</t>
  </si>
  <si>
    <t>Variació</t>
  </si>
  <si>
    <t>%total</t>
  </si>
  <si>
    <t>Total</t>
  </si>
  <si>
    <t>2- Silvicultura i explotació forestal</t>
  </si>
  <si>
    <t>3- Pesca i aqüicultura</t>
  </si>
  <si>
    <t>5- Extracció d'antracita, hulla i lignit</t>
  </si>
  <si>
    <t>6- Extracció de petroli brut i de gas natural</t>
  </si>
  <si>
    <t>7- Extracció de minerals metàl·lics</t>
  </si>
  <si>
    <t>8- Extracció de minerals no metàl·lics ni energètics</t>
  </si>
  <si>
    <t>9- Activitats de suport a les indústries extractives</t>
  </si>
  <si>
    <t>10- Indústries de productes alimentaris</t>
  </si>
  <si>
    <t>12- Indústries del tabac</t>
  </si>
  <si>
    <t>13- Indústries tèxtils</t>
  </si>
  <si>
    <t>14- Confecció de peces de vestir</t>
  </si>
  <si>
    <t>15- Indústria del cuir i del calçat</t>
  </si>
  <si>
    <t>16- Indústria de la fusta i del suro, excepte mobles; cistelleria i esparteria</t>
  </si>
  <si>
    <t>17- Indústries del paper</t>
  </si>
  <si>
    <t>18- Arts gràfiques i reproducció de suports enregistrats</t>
  </si>
  <si>
    <t>19- Coqueries i refinació del petroli</t>
  </si>
  <si>
    <t>21- Fabricació de productes farmacèutics</t>
  </si>
  <si>
    <t>22- Fabricació de productes de cautxú i matèries plàstiques</t>
  </si>
  <si>
    <t>23- Fabricació d'altres productes minerals no metàl·lics</t>
  </si>
  <si>
    <t>24- Metal·lúrgia; fabricació de productes bàsics de ferro, acer i ferroaliatges</t>
  </si>
  <si>
    <t>26- Fabricació de productes informàtics, electrònics i òptics</t>
  </si>
  <si>
    <t>27- Fabricació de materials i equips elèctrics</t>
  </si>
  <si>
    <t>30- Fabricació d'altres materials de transport</t>
  </si>
  <si>
    <t>31- Fabricació de mobles</t>
  </si>
  <si>
    <t>33- Reparació i instal·lació de maquinària i equips</t>
  </si>
  <si>
    <t>35- Subministrament d'energia elèctrica, gas, vapor i aire condicionat</t>
  </si>
  <si>
    <t>36- Captació, potabilització i distribució d'aigua</t>
  </si>
  <si>
    <t>37- Recollida i tractament d'aigües residuals</t>
  </si>
  <si>
    <t>38- Activitats de recollida, tractament i eliminació de residus; activitats de valorització</t>
  </si>
  <si>
    <t>39- Activitats de descontaminació i altres serveis de gestió de residus</t>
  </si>
  <si>
    <t>50- Transport marítim i per vies de navegació interiors</t>
  </si>
  <si>
    <t>53- Activitats postals i de correus</t>
  </si>
  <si>
    <t>55- Serveis d'allotjament</t>
  </si>
  <si>
    <t>58- Edició</t>
  </si>
  <si>
    <t>59- Activitats de cinematografia, de vídeo i de programes de televisió; activitats d'enregistrament de so i edició musical</t>
  </si>
  <si>
    <t>60- Activitats d'emissió i programació de ràdio i televisió</t>
  </si>
  <si>
    <t>61- Telecomunicacions</t>
  </si>
  <si>
    <t>63- Serveis d'informació</t>
  </si>
  <si>
    <t>65- Assegurances, reassegurances i fons de pensions, excepte la Seguretat Social obligatòria</t>
  </si>
  <si>
    <t>66- Activitats auxiliars de la mediació financera i d'assegurances</t>
  </si>
  <si>
    <t>72- Recerca i desenvolupament</t>
  </si>
  <si>
    <t>75- Activitats veterinàries</t>
  </si>
  <si>
    <t>78- Activitats relacionades amb l'ocupació</t>
  </si>
  <si>
    <t>91- Activitats de biblioteques, arxius, museus i altres activitats culturals</t>
  </si>
  <si>
    <t>92- Activitats relacionades amb els jocs d'atzar i les apostes</t>
  </si>
  <si>
    <t>94- Activitats associatives</t>
  </si>
  <si>
    <t>98- Activitats de les llars que produeixen béns i serveis per a ús propi</t>
  </si>
  <si>
    <t>99- Organismes extraterritorials</t>
  </si>
  <si>
    <t>empreses</t>
  </si>
  <si>
    <t>variació</t>
  </si>
  <si>
    <t>var absoluta</t>
  </si>
  <si>
    <t>var relativa</t>
  </si>
  <si>
    <t>quan ordenis, millor copiïs les cel·les calculades abans</t>
  </si>
  <si>
    <t>Fins a 50 treballadors</t>
  </si>
  <si>
    <t>De 51 a 250 treballadors</t>
  </si>
  <si>
    <t>251 i més treballadors</t>
  </si>
  <si>
    <t>-</t>
  </si>
  <si>
    <t>Palma de Cervelló, la</t>
  </si>
  <si>
    <t>Papiol, el</t>
  </si>
  <si>
    <t>Prat de Llobregat, el</t>
  </si>
  <si>
    <t>GRGSS3</t>
  </si>
  <si>
    <t>Llocs de treball del RGSS per grandària del compte de cotització</t>
  </si>
  <si>
    <t>TRGSS4</t>
  </si>
  <si>
    <t>Variació interanual llocs de treball assalariat per grandària del compte de cotització. Baix Llobregat.</t>
  </si>
  <si>
    <t>Dades municipals. Llocs de treball assalariat per grandària del compte de cotització.</t>
  </si>
  <si>
    <t>Total llocs de treball</t>
  </si>
  <si>
    <t xml:space="preserve">Variació interanual de l'estructura productiva. Baix Llobregat i àmbits territorials de referència
</t>
  </si>
  <si>
    <t>EMPRESES, LLOCS DE TREBALL, RGSS I RETA</t>
  </si>
  <si>
    <t>Variació 2019</t>
  </si>
  <si>
    <t>Llocs de treball (RETA)</t>
  </si>
  <si>
    <t>..</t>
  </si>
  <si>
    <t>2021-2022</t>
  </si>
  <si>
    <t>2020-2022</t>
  </si>
  <si>
    <t>2019-2022</t>
  </si>
  <si>
    <t>2008-2022</t>
  </si>
  <si>
    <t>Les dades de 2022 i 2021 provenen d'Idescat, a partir dels fitxers d'afiliacions i comptes de cotització de la Tresoreria General de la Seguretat Social. Dades provisionals.</t>
  </si>
  <si>
    <t>Zona Delta: Begues, Castelldefels, El Prat de Llobregat, Gavà, Sant Boi de Llobregat, Sant Climent de Llobregat i Viladecans.</t>
  </si>
  <si>
    <t>Zona Nord: Abrera, Castellví   de Rosanes, Collbató, Esparreguera, Martorell, Olesa de Montserrat, Sant Andreu de la Barca i Sant Esteve Sesrovires.</t>
  </si>
  <si>
    <t>Zona</t>
  </si>
  <si>
    <t>Centre</t>
  </si>
  <si>
    <t>Delta</t>
  </si>
  <si>
    <t>Nord</t>
  </si>
  <si>
    <t>Vall Baixa</t>
  </si>
  <si>
    <t>Zona Centre: Cornellà de Llobregat, Esplugues de Llobregat, Sant Joan Despí, Sant Feliu de Llobregat i Sant Just Desvern.</t>
  </si>
  <si>
    <t xml:space="preserve">Zona Vall Baixa: Cervelló, Corbera de Llobregat, El Papiol, La Palma de Cervelló, Molins de Rei, Pallejà, Sant Vicenç  dels Horts, Santa Coloma de Cervelló, Torrelles de Llobregat i Vallirana. </t>
  </si>
  <si>
    <t>ANÀLISI SEGONS 7 SECTORS PRODUCTIUS</t>
  </si>
  <si>
    <t>*Als registres amb secret estadístic (menys de 5 individus) se'ls hi ha assignat un 5.</t>
  </si>
  <si>
    <t>SERVEIS RELACIONATS AMB L’EMPRESA</t>
  </si>
  <si>
    <t>SERVEIS AL CONSUMIDOR</t>
  </si>
  <si>
    <t>SERVEIS A LA CIUTADANIA</t>
  </si>
  <si>
    <t>INDÚSTRIA</t>
  </si>
  <si>
    <t>COMERÇ</t>
  </si>
  <si>
    <t>CONSTRUCCIÓ</t>
  </si>
  <si>
    <t>AGRICULTURA</t>
  </si>
  <si>
    <t>AMB</t>
  </si>
  <si>
    <t>SUMA LLOCS TREBALL (RETA+RGSS)</t>
  </si>
  <si>
    <t>T7S1</t>
  </si>
  <si>
    <t>Llocs de treball segons àmbit territorial</t>
  </si>
  <si>
    <t>G7S1</t>
  </si>
  <si>
    <t>Variació intertrimestral llocs de treball. Baix Llobregat.</t>
  </si>
  <si>
    <t>Municipi</t>
  </si>
  <si>
    <t>Agricultura</t>
  </si>
  <si>
    <t>Construcció</t>
  </si>
  <si>
    <t>Comerç</t>
  </si>
  <si>
    <t>Indústria</t>
  </si>
  <si>
    <t>Serveis a la ciutadania</t>
  </si>
  <si>
    <t>Serveis al consumidor</t>
  </si>
  <si>
    <t>Serveis relacionats amb l'empresa</t>
  </si>
  <si>
    <t>T7S2</t>
  </si>
  <si>
    <t>Llocs de treball segons municipi.</t>
  </si>
  <si>
    <t>Activitats basades en el coneixement</t>
  </si>
  <si>
    <t>Activitats de tecnologia alta i mitjana-alta</t>
  </si>
  <si>
    <t>SERVEIS</t>
  </si>
  <si>
    <t xml:space="preserve"> ÚS DE TECNOLOGIA i CONEIXEMENT</t>
  </si>
  <si>
    <t>TTC1</t>
  </si>
  <si>
    <t>Llocs de treball segons ús de tecnologia i coneixement. Dades municipals.</t>
  </si>
  <si>
    <t>Absolut</t>
  </si>
  <si>
    <t>T7S3</t>
  </si>
  <si>
    <t>G7S2</t>
  </si>
  <si>
    <t>Llocs de treball segons sexe.</t>
  </si>
  <si>
    <t>Diferencial segons sexe de les activitats econòmiques.</t>
  </si>
  <si>
    <t>Total_Dones</t>
  </si>
  <si>
    <t>Serveis relacionats amb empresa</t>
  </si>
  <si>
    <t>Codi_INE</t>
  </si>
  <si>
    <t>PES MUNICIPAL DELS LLOCS DE TREBALL OCUPATS PER DONES EL 2T 2022 (JUNY)</t>
  </si>
  <si>
    <t>Fet!</t>
  </si>
  <si>
    <t>º</t>
  </si>
  <si>
    <t>2022 2T</t>
  </si>
  <si>
    <t>2021 2T</t>
  </si>
  <si>
    <t>2020 2T</t>
  </si>
  <si>
    <t>Àmbit Territorial Metropolità (ATM)</t>
  </si>
  <si>
    <t>Àrea Metropolitana de Barcelona (AMB)</t>
  </si>
  <si>
    <t>Vallès Oriental</t>
  </si>
  <si>
    <t>Vallès Occidental</t>
  </si>
  <si>
    <t>Maresme</t>
  </si>
  <si>
    <t>Barcelonès</t>
  </si>
  <si>
    <t>Variació trimestral</t>
  </si>
  <si>
    <t>% / Total Catalunya</t>
  </si>
  <si>
    <t>% / Total ATM</t>
  </si>
  <si>
    <t>POBLACIÓ ASSALARIADA</t>
  </si>
  <si>
    <t>CENTRES DE COTITZACIÓ</t>
  </si>
  <si>
    <t>Trimestre anterior</t>
  </si>
  <si>
    <t>Ocultar</t>
  </si>
  <si>
    <t>Posicionament comarcal en el context de l'àmbit territorial metropolità i Catalunya. Estructura productiva.</t>
  </si>
  <si>
    <t>TG</t>
  </si>
  <si>
    <t>GG</t>
  </si>
  <si>
    <t>Variació interanual del conjunt de components de l'estructura productiva. Evolució recent de l'estructura productiva del Baix Llobregat.</t>
  </si>
  <si>
    <t>POBLACIÓ DEL RÈGIM AUTÒNOM</t>
  </si>
  <si>
    <t>ATM</t>
  </si>
  <si>
    <t>Font: OCBL, a partir de les dades d'Estadística de l'ocupació assalariada i autònoma segons afiliacions a la Seguretat Social d'IDESCAT.</t>
  </si>
  <si>
    <t>var trimestral (%)</t>
  </si>
  <si>
    <t>Total llocs treball</t>
  </si>
  <si>
    <t xml:space="preserve">Treballadors per activitats econòmiques </t>
  </si>
  <si>
    <t>Distribució dels llocs de treball segons sectors productius</t>
  </si>
  <si>
    <t>Font: OCBL, a partir dels registres mensuals de treballadors en alta darrer dia del mes de  l'INSS</t>
  </si>
  <si>
    <t>Distribució dels llocs de treball segons sectors productius. Baix Llobregat.</t>
  </si>
  <si>
    <t>Serveis relacionats a l'empresa</t>
  </si>
  <si>
    <t>Font: OCBL, a partir dels registres mensuals de treballadors en alta darrer dia del mes de l'INSS.</t>
  </si>
  <si>
    <t>Llocs de treball segons sexe i sectors productius.</t>
  </si>
  <si>
    <t>Llocs de treball segons ús de tecnologia i coneixement. Baix Llobregat i àmbits territorials.</t>
  </si>
  <si>
    <t>TTC2</t>
  </si>
  <si>
    <t>% dones segons sectors productius i àmbits territorials.</t>
  </si>
  <si>
    <t>Llocs de treball ocupats per dones</t>
  </si>
  <si>
    <t>% total llocs de treball</t>
  </si>
  <si>
    <t>TRGSS5</t>
  </si>
  <si>
    <t>Dades municipals. Llocs de treball assalariat ocupats per dones.</t>
  </si>
  <si>
    <t>TRGSS6</t>
  </si>
  <si>
    <t>Dades municipals. Relació entre població ocupada i llocs de treball.</t>
  </si>
  <si>
    <t>P. Règim General resident al municipi</t>
  </si>
  <si>
    <t>P. Règim General treballant al municipi</t>
  </si>
  <si>
    <t>Diferència residents-treballant (abs)</t>
  </si>
  <si>
    <t>Diferència residents-treballant (%)</t>
  </si>
  <si>
    <t>%  llocs de treball d'activitats d'indústria de tecnologia alta i mitjana alta i de serveis basades en el coneixement.</t>
  </si>
  <si>
    <t>variació anual relativa (en %)</t>
  </si>
  <si>
    <t>Dones</t>
  </si>
  <si>
    <t>Homes</t>
  </si>
  <si>
    <t>Diferencial (D-H/D)%</t>
  </si>
  <si>
    <t>CATALUNYA</t>
  </si>
  <si>
    <t>2023 1T</t>
  </si>
  <si>
    <t>2022 1T</t>
  </si>
  <si>
    <t>2021 1T</t>
  </si>
  <si>
    <t>2008 1T</t>
  </si>
  <si>
    <t>2021-2023</t>
  </si>
  <si>
    <t>2022-2023</t>
  </si>
  <si>
    <t>2008-2023</t>
  </si>
  <si>
    <t>2019-2023</t>
  </si>
  <si>
    <t>2020-2023</t>
  </si>
  <si>
    <t>47 Comerç al detall, excepte el comerç de vehicles de motor i motocicletes</t>
  </si>
  <si>
    <t>56 Serveis de menjar i begudes</t>
  </si>
  <si>
    <t>46 Comerç a l'engròs i intermediaris del comerç, excepte vehicles de motor i motocicletes</t>
  </si>
  <si>
    <t>43 Activitats especialitzades de la construcció</t>
  </si>
  <si>
    <t>49 Transport terrestre; transport per canonades</t>
  </si>
  <si>
    <t>41 Construcció d'immobles</t>
  </si>
  <si>
    <t>96 Altres activitats de serveis personals</t>
  </si>
  <si>
    <t>68 Activitats immobiliàries</t>
  </si>
  <si>
    <t>85 Educació</t>
  </si>
  <si>
    <t>52 Emmagatzematge i activitats afins al transport</t>
  </si>
  <si>
    <t>86 Activitats sanitàries</t>
  </si>
  <si>
    <t>71 Serveis tècnics d'arquitectura i enginyeria; assajos i anàlisis tècnics</t>
  </si>
  <si>
    <t>64 Mediació financera, excepte assegurances i fons de pensions</t>
  </si>
  <si>
    <t>25 Fabricació de productes metàl·lics, excepte maquinària i equips</t>
  </si>
  <si>
    <t>70 Activitats de les seus centrals; activitats de consultoria de gestió empresarial</t>
  </si>
  <si>
    <t>95 Reparació d'ordinadors, d'efectes personals i efectes domèstics</t>
  </si>
  <si>
    <t>01 Agricultura, ramaderia, caça i activitats dels serveis que s'hi relacionen</t>
  </si>
  <si>
    <t>18 Arts gràfiques i reproducció de suports enregistrats</t>
  </si>
  <si>
    <t>62 Serveis de tecnologies de la informació</t>
  </si>
  <si>
    <t>08001</t>
  </si>
  <si>
    <t>08020</t>
  </si>
  <si>
    <t>08056</t>
  </si>
  <si>
    <t>08066</t>
  </si>
  <si>
    <t>08068</t>
  </si>
  <si>
    <t>08069</t>
  </si>
  <si>
    <t>08072</t>
  </si>
  <si>
    <t>08073</t>
  </si>
  <si>
    <t>08158</t>
  </si>
  <si>
    <t>08169</t>
  </si>
  <si>
    <t>08076</t>
  </si>
  <si>
    <t>08077</t>
  </si>
  <si>
    <t>08089</t>
  </si>
  <si>
    <t>08905</t>
  </si>
  <si>
    <t>08114</t>
  </si>
  <si>
    <t>08123</t>
  </si>
  <si>
    <t>08147</t>
  </si>
  <si>
    <t>08157</t>
  </si>
  <si>
    <t>08196</t>
  </si>
  <si>
    <t>08200</t>
  </si>
  <si>
    <t>08204</t>
  </si>
  <si>
    <t>08208</t>
  </si>
  <si>
    <t>08211</t>
  </si>
  <si>
    <t>08217</t>
  </si>
  <si>
    <t>08221</t>
  </si>
  <si>
    <t>08263</t>
  </si>
  <si>
    <t>08244</t>
  </si>
  <si>
    <t>08289</t>
  </si>
  <si>
    <t>08295</t>
  </si>
  <si>
    <t>08301</t>
  </si>
  <si>
    <t>Font: OCBL a partir de dades d'IDESCAT, afiliats segons residència padronal i afiliacions segons compte de cotització. Les dades corresponen al quart trimestre.</t>
  </si>
  <si>
    <t>10 Indústries de productes alimentaris</t>
  </si>
  <si>
    <t>93 Activitats esportives, recreatives i d'entreteniment</t>
  </si>
  <si>
    <t>28 Fabricació de maquinària i equips ncaa</t>
  </si>
  <si>
    <t>82 Activitats administratives d'oficina i altres activitats auxiliars a les empreses</t>
  </si>
  <si>
    <t>33 Reparació i instal·lació de maquinària i equips</t>
  </si>
  <si>
    <t>16 Indústria de la fusta i del suro, excepte mobles; cistelleria i esparteria</t>
  </si>
  <si>
    <t>42 Construcció d'obres d'enginyeria civil</t>
  </si>
  <si>
    <t>73 Publicitat i estudis de mercat</t>
  </si>
  <si>
    <t>53 Activitats postals i de correus</t>
  </si>
  <si>
    <t>59 Activitats de cinematografia, de vídeo i de programes de televisió; activitats d'enregistrament de so i edició musical</t>
  </si>
  <si>
    <t>1r trimestre 2026</t>
  </si>
  <si>
    <t>4t 2025</t>
  </si>
  <si>
    <t>variació 2026-2025</t>
  </si>
  <si>
    <t>variació 2026-2019</t>
  </si>
  <si>
    <t>variació 2026-2008</t>
  </si>
  <si>
    <t>variació 2025-2026</t>
  </si>
  <si>
    <t>variació 2026-2024</t>
  </si>
  <si>
    <t>4T 2025</t>
  </si>
  <si>
    <t>1T 2026</t>
  </si>
  <si>
    <t>2025-2026</t>
  </si>
  <si>
    <t>2019-2026</t>
  </si>
  <si>
    <t>2008-2026</t>
  </si>
  <si>
    <t>47-Comerç al detall</t>
  </si>
  <si>
    <t>56-Serveis de menjar i begudes</t>
  </si>
  <si>
    <t>46-Comerç a l'engròs i intermediació del comerç</t>
  </si>
  <si>
    <t>43-Activitats especialitzades de la construcció</t>
  </si>
  <si>
    <t>49-Transport terrestre; transport per canonada</t>
  </si>
  <si>
    <t>68-Activitats immobiliàries</t>
  </si>
  <si>
    <t>96-Serveis personals</t>
  </si>
  <si>
    <t>85-Educació</t>
  </si>
  <si>
    <t>86-Activitats sanitàries</t>
  </si>
  <si>
    <t>41-Construcció d'edificis</t>
  </si>
  <si>
    <t>Comptes cotització</t>
  </si>
  <si>
    <t>52-Emmagatzematge i activitats auxiliars al transport</t>
  </si>
  <si>
    <t>81-Serveis a edificis i activitats de jardineria</t>
  </si>
  <si>
    <t>84-Administració pública, defensa i seguretat social</t>
  </si>
  <si>
    <t>80-Activitats de seguretat i investigació</t>
  </si>
  <si>
    <t>2024-2026</t>
  </si>
  <si>
    <t>95-Reparació d'ordinadors, efectes domèstics i vehicles de motor</t>
  </si>
  <si>
    <t>Palma de Cervelló, La</t>
  </si>
  <si>
    <t>Papiol, El</t>
  </si>
  <si>
    <t>Prat de Llobregat, 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</si>
</sst>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00"/>
    <numFmt numFmtId="166" formatCode="0.0"/>
  </numFmts>
  <fonts count="6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color rgb="FF009999"/>
      <name val="Calibri"/>
      <family val="2"/>
      <scheme val="minor"/>
    </font>
    <font>
      <b/>
      <sz val="20"/>
      <color theme="1"/>
      <name val="Calibri"/>
      <family val="2"/>
      <scheme val="minor"/>
    </font>
    <font>
      <i/>
      <sz val="11"/>
      <color rgb="FF0070C0"/>
      <name val="Calibri"/>
      <family val="2"/>
      <scheme val="minor"/>
    </font>
    <font>
      <b/>
      <sz val="12"/>
      <color rgb="FF009999"/>
      <name val="Calibri"/>
      <family val="2"/>
      <scheme val="minor"/>
    </font>
    <font>
      <b/>
      <sz val="14"/>
      <color rgb="FF009999"/>
      <name val="Calibri"/>
      <family val="2"/>
      <scheme val="minor"/>
    </font>
    <font>
      <i/>
      <sz val="9"/>
      <color theme="1" tint="0.34998626667073579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b/>
      <sz val="10"/>
      <name val="Calibri Light"/>
      <family val="2"/>
      <scheme val="major"/>
    </font>
    <font>
      <b/>
      <sz val="9"/>
      <color theme="1"/>
      <name val="Arial"/>
      <family val="2"/>
    </font>
    <font>
      <sz val="9"/>
      <color rgb="FF363636"/>
      <name val="Arial"/>
      <family val="2"/>
    </font>
    <font>
      <sz val="9"/>
      <color rgb="FF000000"/>
      <name val="Arial"/>
      <family val="2"/>
    </font>
    <font>
      <sz val="9"/>
      <color theme="1"/>
      <name val="Arial"/>
      <family val="2"/>
    </font>
    <font>
      <b/>
      <sz val="9"/>
      <color rgb="FF363636"/>
      <name val="Arial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 Light"/>
      <family val="2"/>
      <scheme val="maj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363636"/>
      <name val="Calibri"/>
      <family val="2"/>
      <scheme val="minor"/>
    </font>
    <font>
      <sz val="10"/>
      <name val="Arial Narrow"/>
      <family val="2"/>
    </font>
    <font>
      <sz val="8"/>
      <name val="Calibri Light"/>
      <family val="2"/>
      <scheme val="major"/>
    </font>
    <font>
      <sz val="10"/>
      <color indexed="8"/>
      <name val="Calibri Light"/>
      <family val="2"/>
      <scheme val="major"/>
    </font>
    <font>
      <sz val="10"/>
      <name val="Arial"/>
      <family val="2"/>
    </font>
    <font>
      <sz val="10"/>
      <name val="Calibri Light"/>
      <family val="2"/>
      <scheme val="major"/>
    </font>
    <font>
      <b/>
      <sz val="10"/>
      <color indexed="8"/>
      <name val="Calibri Light"/>
      <family val="2"/>
      <scheme val="major"/>
    </font>
    <font>
      <b/>
      <sz val="12"/>
      <name val="Calibri Light"/>
      <family val="2"/>
      <scheme val="major"/>
    </font>
    <font>
      <sz val="10"/>
      <color theme="1"/>
      <name val="Calibri Light"/>
      <family val="2"/>
      <scheme val="major"/>
    </font>
    <font>
      <b/>
      <sz val="10"/>
      <color rgb="FF363636"/>
      <name val="Calibri Light"/>
      <family val="2"/>
      <scheme val="major"/>
    </font>
    <font>
      <sz val="10"/>
      <color rgb="FF363636"/>
      <name val="Calibri Light"/>
      <family val="2"/>
      <scheme val="major"/>
    </font>
    <font>
      <sz val="10"/>
      <color theme="1" tint="0.499984740745262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0"/>
      <name val="Calibri"/>
      <family val="2"/>
      <scheme val="minor"/>
    </font>
    <font>
      <sz val="10"/>
      <color theme="0"/>
      <name val="Calibri Light"/>
      <family val="2"/>
      <scheme val="major"/>
    </font>
    <font>
      <b/>
      <sz val="12"/>
      <name val="Calibri"/>
      <family val="2"/>
      <scheme val="minor"/>
    </font>
    <font>
      <sz val="9"/>
      <color theme="1" tint="0.499984740745262"/>
      <name val="Calibri Light"/>
      <family val="2"/>
      <scheme val="maj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sz val="11"/>
      <name val="Calibri Light"/>
      <family val="2"/>
      <scheme val="major"/>
    </font>
    <font>
      <b/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rgb="FF363636"/>
      <name val="Calibri"/>
      <family val="2"/>
      <scheme val="minor"/>
    </font>
    <font>
      <b/>
      <sz val="9"/>
      <color rgb="FF000000"/>
      <name val="Arial"/>
      <family val="2"/>
    </font>
    <font>
      <sz val="9"/>
      <color rgb="FF595959"/>
      <name val="Calibri"/>
      <family val="2"/>
      <scheme val="minor"/>
    </font>
    <font>
      <sz val="11"/>
      <color theme="1" tint="0.499984740745262"/>
      <name val="Calibri Light"/>
      <family val="2"/>
      <scheme val="major"/>
    </font>
    <font>
      <b/>
      <sz val="11"/>
      <color theme="0"/>
      <name val="Calibri"/>
      <family val="2"/>
      <scheme val="minor"/>
    </font>
    <font>
      <b/>
      <sz val="9"/>
      <color rgb="FF000000"/>
      <name val="Open Sans"/>
      <family val="2"/>
    </font>
    <font>
      <b/>
      <sz val="9"/>
      <color rgb="FFFF0000"/>
      <name val="Arial"/>
      <family val="2"/>
    </font>
    <font>
      <b/>
      <sz val="11"/>
      <color rgb="FFFF0000"/>
      <name val="Calibri"/>
      <family val="2"/>
      <scheme val="minor"/>
    </font>
    <font>
      <sz val="9"/>
      <name val="Calibri Light"/>
      <family val="2"/>
      <scheme val="major"/>
    </font>
    <font>
      <b/>
      <sz val="9"/>
      <name val="Arial"/>
      <family val="2"/>
    </font>
    <font>
      <i/>
      <sz val="9"/>
      <color theme="0"/>
      <name val="Calibri"/>
      <family val="2"/>
      <scheme val="minor"/>
    </font>
    <font>
      <b/>
      <sz val="12"/>
      <color rgb="FFFF0000"/>
      <name val="Calibri Light"/>
      <family val="2"/>
      <scheme val="major"/>
    </font>
    <font>
      <sz val="10"/>
      <color rgb="FFFF0000"/>
      <name val="Arial Narrow"/>
      <family val="2"/>
    </font>
    <font>
      <b/>
      <sz val="10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sz val="9"/>
      <color rgb="FFFF0000"/>
      <name val="Calibri Light"/>
      <family val="2"/>
      <scheme val="maj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5F5F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CC"/>
        <bgColor indexed="64"/>
      </patternFill>
    </fill>
  </fills>
  <borders count="59">
    <border>
      <left/>
      <right/>
      <top/>
      <bottom/>
      <diagonal/>
    </border>
    <border>
      <left/>
      <right/>
      <top/>
      <bottom style="thick">
        <color theme="1" tint="0.499984740745262"/>
      </bottom>
      <diagonal/>
    </border>
    <border>
      <left style="thin">
        <color rgb="FF009999"/>
      </left>
      <right style="thin">
        <color rgb="FF009999"/>
      </right>
      <top style="thin">
        <color rgb="FF009999"/>
      </top>
      <bottom style="thin">
        <color rgb="FF009999"/>
      </bottom>
      <diagonal/>
    </border>
    <border>
      <left/>
      <right/>
      <top/>
      <bottom style="medium">
        <color rgb="FF009999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indexed="64"/>
      </top>
      <bottom style="hair">
        <color theme="1" tint="0.499984740745262"/>
      </bottom>
      <diagonal/>
    </border>
    <border>
      <left/>
      <right/>
      <top style="hair">
        <color theme="1" tint="0.499984740745262"/>
      </top>
      <bottom style="hair">
        <color theme="1" tint="0.499984740745262"/>
      </bottom>
      <diagonal/>
    </border>
    <border>
      <left/>
      <right/>
      <top style="hair">
        <color theme="1" tint="0.499984740745262"/>
      </top>
      <bottom style="thin">
        <color indexed="64"/>
      </bottom>
      <diagonal/>
    </border>
    <border>
      <left/>
      <right/>
      <top/>
      <bottom style="thin">
        <color theme="1" tint="0.499984740745262"/>
      </bottom>
      <diagonal/>
    </border>
    <border>
      <left/>
      <right/>
      <top style="thin">
        <color theme="1" tint="0.499984740745262"/>
      </top>
      <bottom/>
      <diagonal/>
    </border>
    <border>
      <left/>
      <right/>
      <top style="thin">
        <color theme="1" tint="0.499984740745262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DCDCDC"/>
      </left>
      <right/>
      <top/>
      <bottom style="thin">
        <color auto="1"/>
      </bottom>
      <diagonal/>
    </border>
    <border>
      <left style="thin">
        <color rgb="FFDCDCDC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rgb="FFDCDCDC"/>
      </right>
      <top style="thin">
        <color rgb="FFDCDCDC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rgb="FFDCDCDC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hair">
        <color indexed="22"/>
      </top>
      <bottom style="medium">
        <color indexed="64"/>
      </bottom>
      <diagonal/>
    </border>
    <border>
      <left/>
      <right style="dotted">
        <color indexed="64"/>
      </right>
      <top style="hair">
        <color indexed="22"/>
      </top>
      <bottom style="medium">
        <color indexed="64"/>
      </bottom>
      <diagonal/>
    </border>
    <border>
      <left/>
      <right/>
      <top style="hair">
        <color indexed="22"/>
      </top>
      <bottom style="hair">
        <color indexed="22"/>
      </bottom>
      <diagonal/>
    </border>
    <border>
      <left/>
      <right style="dotted">
        <color indexed="64"/>
      </right>
      <top style="hair">
        <color indexed="22"/>
      </top>
      <bottom style="hair">
        <color indexed="22"/>
      </bottom>
      <diagonal/>
    </border>
    <border>
      <left/>
      <right/>
      <top style="thin">
        <color indexed="64"/>
      </top>
      <bottom style="hair">
        <color indexed="22"/>
      </bottom>
      <diagonal/>
    </border>
    <border>
      <left/>
      <right style="dotted">
        <color indexed="64"/>
      </right>
      <top style="thin">
        <color indexed="64"/>
      </top>
      <bottom style="hair">
        <color indexed="22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auto="1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auto="1"/>
      </top>
      <bottom style="hair">
        <color auto="1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dotted">
        <color indexed="64"/>
      </right>
      <top style="hair">
        <color indexed="64"/>
      </top>
      <bottom style="medium">
        <color indexed="64"/>
      </bottom>
      <diagonal/>
    </border>
    <border>
      <left/>
      <right style="dotted">
        <color indexed="64"/>
      </right>
      <top style="hair">
        <color indexed="64"/>
      </top>
      <bottom style="hair">
        <color indexed="64"/>
      </bottom>
      <diagonal/>
    </border>
    <border>
      <left/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/>
      <top style="hair">
        <color indexed="64"/>
      </top>
      <bottom style="medium">
        <color indexed="64"/>
      </bottom>
      <diagonal/>
    </border>
    <border>
      <left style="dotted">
        <color indexed="64"/>
      </left>
      <right/>
      <top style="hair">
        <color indexed="64"/>
      </top>
      <bottom style="hair">
        <color indexed="64"/>
      </bottom>
      <diagonal/>
    </border>
    <border>
      <left style="dotted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auto="1"/>
      </bottom>
      <diagonal/>
    </border>
    <border>
      <left/>
      <right style="hair">
        <color indexed="64"/>
      </right>
      <top style="hair">
        <color auto="1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auto="1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dotted">
        <color indexed="64"/>
      </left>
      <right/>
      <top style="thin">
        <color auto="1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theme="1" tint="0.499984740745262"/>
      </bottom>
      <diagonal/>
    </border>
  </borders>
  <cellStyleXfs count="5">
    <xf numFmtId="0" fontId="0" fillId="0" borderId="0"/>
    <xf numFmtId="0" fontId="8" fillId="0" borderId="0" applyNumberFormat="0" applyFill="0" applyBorder="0" applyAlignment="0" applyProtection="0"/>
    <xf numFmtId="9" fontId="17" fillId="0" borderId="0" applyFont="0" applyFill="0" applyBorder="0" applyAlignment="0" applyProtection="0"/>
    <xf numFmtId="0" fontId="26" fillId="0" borderId="0"/>
    <xf numFmtId="0" fontId="29" fillId="0" borderId="0"/>
  </cellStyleXfs>
  <cellXfs count="328">
    <xf numFmtId="0" fontId="0" fillId="0" borderId="0" xfId="0"/>
    <xf numFmtId="0" fontId="0" fillId="2" borderId="0" xfId="0" applyFill="1"/>
    <xf numFmtId="0" fontId="8" fillId="2" borderId="0" xfId="1" applyFill="1"/>
    <xf numFmtId="0" fontId="2" fillId="2" borderId="0" xfId="0" applyFont="1" applyFill="1"/>
    <xf numFmtId="0" fontId="3" fillId="2" borderId="1" xfId="0" applyFont="1" applyFill="1" applyBorder="1"/>
    <xf numFmtId="0" fontId="0" fillId="2" borderId="1" xfId="0" applyFill="1" applyBorder="1"/>
    <xf numFmtId="0" fontId="4" fillId="2" borderId="0" xfId="0" applyFont="1" applyFill="1"/>
    <xf numFmtId="0" fontId="9" fillId="2" borderId="0" xfId="0" applyFont="1" applyFill="1"/>
    <xf numFmtId="0" fontId="5" fillId="2" borderId="0" xfId="0" applyFont="1" applyFill="1"/>
    <xf numFmtId="0" fontId="20" fillId="2" borderId="5" xfId="0" applyFont="1" applyFill="1" applyBorder="1"/>
    <xf numFmtId="0" fontId="1" fillId="2" borderId="5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vertical="center" wrapText="1"/>
    </xf>
    <xf numFmtId="3" fontId="10" fillId="2" borderId="10" xfId="0" applyNumberFormat="1" applyFont="1" applyFill="1" applyBorder="1" applyAlignment="1">
      <alignment horizontal="center" vertical="center"/>
    </xf>
    <xf numFmtId="164" fontId="10" fillId="2" borderId="10" xfId="2" applyNumberFormat="1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vertical="center" wrapText="1"/>
    </xf>
    <xf numFmtId="3" fontId="10" fillId="2" borderId="11" xfId="0" applyNumberFormat="1" applyFont="1" applyFill="1" applyBorder="1" applyAlignment="1">
      <alignment horizontal="center" vertical="center"/>
    </xf>
    <xf numFmtId="164" fontId="10" fillId="2" borderId="11" xfId="2" applyNumberFormat="1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vertical="center" wrapText="1"/>
    </xf>
    <xf numFmtId="3" fontId="10" fillId="2" borderId="12" xfId="0" applyNumberFormat="1" applyFont="1" applyFill="1" applyBorder="1" applyAlignment="1">
      <alignment horizontal="center" vertical="center"/>
    </xf>
    <xf numFmtId="164" fontId="10" fillId="2" borderId="12" xfId="2" applyNumberFormat="1" applyFont="1" applyFill="1" applyBorder="1" applyAlignment="1">
      <alignment horizontal="center" vertical="center"/>
    </xf>
    <xf numFmtId="9" fontId="0" fillId="0" borderId="0" xfId="2" applyFont="1"/>
    <xf numFmtId="3" fontId="0" fillId="0" borderId="0" xfId="0" applyNumberFormat="1"/>
    <xf numFmtId="9" fontId="0" fillId="0" borderId="0" xfId="0" applyNumberFormat="1"/>
    <xf numFmtId="164" fontId="0" fillId="0" borderId="0" xfId="0" applyNumberFormat="1"/>
    <xf numFmtId="10" fontId="0" fillId="0" borderId="0" xfId="0" applyNumberFormat="1"/>
    <xf numFmtId="10" fontId="18" fillId="0" borderId="0" xfId="0" applyNumberFormat="1" applyFont="1"/>
    <xf numFmtId="0" fontId="18" fillId="0" borderId="0" xfId="0" applyFont="1"/>
    <xf numFmtId="164" fontId="0" fillId="0" borderId="0" xfId="2" applyNumberFormat="1" applyFont="1"/>
    <xf numFmtId="0" fontId="1" fillId="2" borderId="0" xfId="0" applyFont="1" applyFill="1"/>
    <xf numFmtId="0" fontId="6" fillId="2" borderId="0" xfId="0" applyFont="1" applyFill="1"/>
    <xf numFmtId="0" fontId="1" fillId="2" borderId="3" xfId="0" applyFont="1" applyFill="1" applyBorder="1"/>
    <xf numFmtId="0" fontId="0" fillId="2" borderId="3" xfId="0" applyFill="1" applyBorder="1"/>
    <xf numFmtId="0" fontId="11" fillId="2" borderId="5" xfId="0" applyFont="1" applyFill="1" applyBorder="1" applyAlignment="1">
      <alignment horizontal="center" wrapText="1"/>
    </xf>
    <xf numFmtId="0" fontId="10" fillId="2" borderId="0" xfId="0" applyFont="1" applyFill="1" applyAlignment="1">
      <alignment wrapText="1"/>
    </xf>
    <xf numFmtId="3" fontId="10" fillId="2" borderId="0" xfId="0" applyNumberFormat="1" applyFont="1" applyFill="1" applyAlignment="1">
      <alignment horizontal="center" vertical="center"/>
    </xf>
    <xf numFmtId="164" fontId="10" fillId="2" borderId="0" xfId="0" applyNumberFormat="1" applyFont="1" applyFill="1" applyAlignment="1">
      <alignment horizontal="center" vertical="center"/>
    </xf>
    <xf numFmtId="0" fontId="18" fillId="2" borderId="0" xfId="0" applyFont="1" applyFill="1"/>
    <xf numFmtId="3" fontId="10" fillId="2" borderId="0" xfId="0" applyNumberFormat="1" applyFont="1" applyFill="1" applyAlignment="1">
      <alignment horizontal="center"/>
    </xf>
    <xf numFmtId="164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vertical="center" wrapText="1"/>
    </xf>
    <xf numFmtId="0" fontId="10" fillId="2" borderId="5" xfId="0" applyFont="1" applyFill="1" applyBorder="1" applyAlignment="1">
      <alignment wrapText="1"/>
    </xf>
    <xf numFmtId="3" fontId="10" fillId="2" borderId="5" xfId="0" applyNumberFormat="1" applyFont="1" applyFill="1" applyBorder="1" applyAlignment="1">
      <alignment horizontal="center"/>
    </xf>
    <xf numFmtId="164" fontId="10" fillId="2" borderId="5" xfId="0" applyNumberFormat="1" applyFont="1" applyFill="1" applyBorder="1" applyAlignment="1">
      <alignment horizontal="center"/>
    </xf>
    <xf numFmtId="0" fontId="7" fillId="2" borderId="0" xfId="0" applyFont="1" applyFill="1"/>
    <xf numFmtId="0" fontId="10" fillId="2" borderId="0" xfId="0" applyFont="1" applyFill="1" applyAlignment="1">
      <alignment horizontal="center"/>
    </xf>
    <xf numFmtId="3" fontId="10" fillId="2" borderId="5" xfId="0" applyNumberFormat="1" applyFont="1" applyFill="1" applyBorder="1" applyAlignment="1">
      <alignment horizontal="center" vertical="center"/>
    </xf>
    <xf numFmtId="164" fontId="0" fillId="2" borderId="2" xfId="0" applyNumberFormat="1" applyFill="1" applyBorder="1" applyAlignment="1">
      <alignment horizontal="center"/>
    </xf>
    <xf numFmtId="0" fontId="23" fillId="2" borderId="0" xfId="0" applyFont="1" applyFill="1" applyAlignment="1">
      <alignment horizontal="right" vertical="top" wrapText="1"/>
    </xf>
    <xf numFmtId="0" fontId="0" fillId="2" borderId="5" xfId="0" applyFill="1" applyBorder="1"/>
    <xf numFmtId="0" fontId="23" fillId="2" borderId="5" xfId="0" applyFont="1" applyFill="1" applyBorder="1" applyAlignment="1">
      <alignment horizontal="right" vertical="top" wrapText="1"/>
    </xf>
    <xf numFmtId="0" fontId="24" fillId="2" borderId="8" xfId="0" applyFont="1" applyFill="1" applyBorder="1" applyAlignment="1">
      <alignment horizontal="right" vertical="top" wrapText="1"/>
    </xf>
    <xf numFmtId="3" fontId="10" fillId="2" borderId="0" xfId="0" applyNumberFormat="1" applyFont="1" applyFill="1" applyAlignment="1">
      <alignment horizontal="center" vertical="center" wrapText="1"/>
    </xf>
    <xf numFmtId="164" fontId="10" fillId="2" borderId="0" xfId="0" applyNumberFormat="1" applyFont="1" applyFill="1" applyAlignment="1">
      <alignment horizontal="center" vertical="center" wrapText="1"/>
    </xf>
    <xf numFmtId="0" fontId="21" fillId="2" borderId="4" xfId="0" applyFont="1" applyFill="1" applyBorder="1" applyAlignment="1">
      <alignment horizontal="center"/>
    </xf>
    <xf numFmtId="0" fontId="12" fillId="2" borderId="9" xfId="0" applyFont="1" applyFill="1" applyBorder="1" applyAlignment="1">
      <alignment horizontal="center"/>
    </xf>
    <xf numFmtId="0" fontId="13" fillId="2" borderId="9" xfId="0" applyFont="1" applyFill="1" applyBorder="1" applyAlignment="1">
      <alignment horizontal="left" vertical="center"/>
    </xf>
    <xf numFmtId="3" fontId="14" fillId="2" borderId="9" xfId="0" applyNumberFormat="1" applyFont="1" applyFill="1" applyBorder="1" applyAlignment="1">
      <alignment horizontal="center" vertical="center"/>
    </xf>
    <xf numFmtId="164" fontId="15" fillId="2" borderId="9" xfId="0" applyNumberFormat="1" applyFont="1" applyFill="1" applyBorder="1" applyAlignment="1">
      <alignment horizontal="center"/>
    </xf>
    <xf numFmtId="164" fontId="15" fillId="2" borderId="9" xfId="0" applyNumberFormat="1" applyFont="1" applyFill="1" applyBorder="1"/>
    <xf numFmtId="0" fontId="16" fillId="2" borderId="9" xfId="0" applyFont="1" applyFill="1" applyBorder="1" applyAlignment="1">
      <alignment horizontal="left" vertical="center"/>
    </xf>
    <xf numFmtId="3" fontId="12" fillId="2" borderId="9" xfId="0" applyNumberFormat="1" applyFont="1" applyFill="1" applyBorder="1" applyAlignment="1">
      <alignment horizontal="center"/>
    </xf>
    <xf numFmtId="164" fontId="12" fillId="2" borderId="9" xfId="0" applyNumberFormat="1" applyFont="1" applyFill="1" applyBorder="1" applyAlignment="1">
      <alignment horizontal="center"/>
    </xf>
    <xf numFmtId="0" fontId="22" fillId="2" borderId="0" xfId="0" applyFont="1" applyFill="1"/>
    <xf numFmtId="0" fontId="16" fillId="4" borderId="16" xfId="0" applyFont="1" applyFill="1" applyBorder="1" applyAlignment="1">
      <alignment horizontal="left" vertical="center"/>
    </xf>
    <xf numFmtId="0" fontId="16" fillId="4" borderId="17" xfId="0" applyFont="1" applyFill="1" applyBorder="1" applyAlignment="1">
      <alignment horizontal="center" vertical="center"/>
    </xf>
    <xf numFmtId="0" fontId="16" fillId="4" borderId="5" xfId="0" applyFont="1" applyFill="1" applyBorder="1" applyAlignment="1">
      <alignment horizontal="center" vertical="center"/>
    </xf>
    <xf numFmtId="0" fontId="16" fillId="4" borderId="18" xfId="0" applyFont="1" applyFill="1" applyBorder="1" applyAlignment="1">
      <alignment horizontal="center" vertical="center"/>
    </xf>
    <xf numFmtId="0" fontId="16" fillId="4" borderId="19" xfId="0" applyFont="1" applyFill="1" applyBorder="1" applyAlignment="1">
      <alignment horizontal="center" vertical="center"/>
    </xf>
    <xf numFmtId="0" fontId="25" fillId="3" borderId="20" xfId="0" applyFont="1" applyFill="1" applyBorder="1" applyAlignment="1">
      <alignment horizontal="left" vertical="center"/>
    </xf>
    <xf numFmtId="3" fontId="0" fillId="0" borderId="21" xfId="0" applyNumberFormat="1" applyBorder="1"/>
    <xf numFmtId="0" fontId="16" fillId="3" borderId="22" xfId="0" applyFont="1" applyFill="1" applyBorder="1" applyAlignment="1">
      <alignment horizontal="left" vertical="center"/>
    </xf>
    <xf numFmtId="3" fontId="1" fillId="0" borderId="7" xfId="0" applyNumberFormat="1" applyFont="1" applyBorder="1"/>
    <xf numFmtId="3" fontId="0" fillId="2" borderId="0" xfId="0" applyNumberFormat="1" applyFill="1"/>
    <xf numFmtId="0" fontId="12" fillId="2" borderId="13" xfId="0" applyFont="1" applyFill="1" applyBorder="1" applyAlignment="1">
      <alignment wrapText="1"/>
    </xf>
    <xf numFmtId="0" fontId="12" fillId="2" borderId="14" xfId="0" applyFont="1" applyFill="1" applyBorder="1" applyAlignment="1">
      <alignment wrapText="1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10" fillId="2" borderId="0" xfId="0" applyFont="1" applyFill="1"/>
    <xf numFmtId="3" fontId="28" fillId="2" borderId="21" xfId="4" applyNumberFormat="1" applyFont="1" applyFill="1" applyBorder="1" applyAlignment="1">
      <alignment horizontal="center"/>
    </xf>
    <xf numFmtId="9" fontId="28" fillId="2" borderId="23" xfId="2" applyFont="1" applyFill="1" applyBorder="1" applyAlignment="1">
      <alignment horizontal="center"/>
    </xf>
    <xf numFmtId="0" fontId="30" fillId="2" borderId="21" xfId="0" applyFont="1" applyFill="1" applyBorder="1" applyAlignment="1">
      <alignment horizontal="left"/>
    </xf>
    <xf numFmtId="3" fontId="28" fillId="2" borderId="24" xfId="0" applyNumberFormat="1" applyFont="1" applyFill="1" applyBorder="1" applyAlignment="1">
      <alignment horizontal="center"/>
    </xf>
    <xf numFmtId="0" fontId="30" fillId="2" borderId="24" xfId="0" applyFont="1" applyFill="1" applyBorder="1" applyAlignment="1">
      <alignment horizontal="left"/>
    </xf>
    <xf numFmtId="3" fontId="28" fillId="2" borderId="26" xfId="0" applyNumberFormat="1" applyFont="1" applyFill="1" applyBorder="1" applyAlignment="1">
      <alignment horizontal="center"/>
    </xf>
    <xf numFmtId="0" fontId="30" fillId="2" borderId="26" xfId="0" applyFont="1" applyFill="1" applyBorder="1" applyAlignment="1">
      <alignment horizontal="left"/>
    </xf>
    <xf numFmtId="3" fontId="28" fillId="2" borderId="28" xfId="0" applyNumberFormat="1" applyFont="1" applyFill="1" applyBorder="1" applyAlignment="1">
      <alignment horizontal="center"/>
    </xf>
    <xf numFmtId="0" fontId="28" fillId="2" borderId="28" xfId="0" applyFont="1" applyFill="1" applyBorder="1" applyAlignment="1">
      <alignment horizontal="left"/>
    </xf>
    <xf numFmtId="0" fontId="31" fillId="2" borderId="5" xfId="0" applyFont="1" applyFill="1" applyBorder="1" applyAlignment="1">
      <alignment horizontal="center" wrapText="1"/>
    </xf>
    <xf numFmtId="0" fontId="31" fillId="2" borderId="30" xfId="0" applyFont="1" applyFill="1" applyBorder="1" applyAlignment="1">
      <alignment horizontal="center" wrapText="1"/>
    </xf>
    <xf numFmtId="0" fontId="31" fillId="2" borderId="5" xfId="0" applyFont="1" applyFill="1" applyBorder="1"/>
    <xf numFmtId="0" fontId="30" fillId="2" borderId="0" xfId="0" applyFont="1" applyFill="1"/>
    <xf numFmtId="0" fontId="27" fillId="2" borderId="0" xfId="0" applyFont="1" applyFill="1" applyAlignment="1">
      <alignment horizontal="left"/>
    </xf>
    <xf numFmtId="0" fontId="32" fillId="2" borderId="0" xfId="0" applyFont="1" applyFill="1"/>
    <xf numFmtId="0" fontId="16" fillId="2" borderId="16" xfId="0" applyFont="1" applyFill="1" applyBorder="1" applyAlignment="1">
      <alignment horizontal="left" vertical="center"/>
    </xf>
    <xf numFmtId="0" fontId="11" fillId="2" borderId="8" xfId="3" applyFont="1" applyFill="1" applyBorder="1" applyAlignment="1">
      <alignment horizontal="center" vertical="center" wrapText="1"/>
    </xf>
    <xf numFmtId="0" fontId="11" fillId="2" borderId="0" xfId="3" applyFont="1" applyFill="1" applyAlignment="1">
      <alignment horizontal="center" vertical="center" wrapText="1"/>
    </xf>
    <xf numFmtId="0" fontId="11" fillId="2" borderId="32" xfId="3" applyFont="1" applyFill="1" applyBorder="1" applyAlignment="1">
      <alignment horizontal="center" vertical="center" wrapText="1"/>
    </xf>
    <xf numFmtId="0" fontId="33" fillId="2" borderId="33" xfId="0" applyFont="1" applyFill="1" applyBorder="1" applyAlignment="1">
      <alignment vertical="center"/>
    </xf>
    <xf numFmtId="3" fontId="33" fillId="2" borderId="34" xfId="0" applyNumberFormat="1" applyFont="1" applyFill="1" applyBorder="1" applyAlignment="1">
      <alignment horizontal="center" vertical="center"/>
    </xf>
    <xf numFmtId="3" fontId="33" fillId="2" borderId="0" xfId="0" applyNumberFormat="1" applyFont="1" applyFill="1" applyAlignment="1">
      <alignment horizontal="center" vertical="center"/>
    </xf>
    <xf numFmtId="164" fontId="33" fillId="2" borderId="0" xfId="2" applyNumberFormat="1" applyFont="1" applyFill="1" applyAlignment="1">
      <alignment horizontal="center" vertical="center"/>
    </xf>
    <xf numFmtId="164" fontId="33" fillId="2" borderId="0" xfId="2" applyNumberFormat="1" applyFont="1" applyFill="1" applyBorder="1" applyAlignment="1">
      <alignment horizontal="center" vertical="center"/>
    </xf>
    <xf numFmtId="0" fontId="33" fillId="2" borderId="35" xfId="0" applyFont="1" applyFill="1" applyBorder="1" applyAlignment="1">
      <alignment vertical="center"/>
    </xf>
    <xf numFmtId="3" fontId="33" fillId="2" borderId="36" xfId="0" applyNumberFormat="1" applyFont="1" applyFill="1" applyBorder="1" applyAlignment="1">
      <alignment horizontal="center" vertical="center"/>
    </xf>
    <xf numFmtId="0" fontId="33" fillId="2" borderId="37" xfId="0" applyFont="1" applyFill="1" applyBorder="1" applyAlignment="1">
      <alignment vertical="center"/>
    </xf>
    <xf numFmtId="3" fontId="33" fillId="2" borderId="39" xfId="0" applyNumberFormat="1" applyFont="1" applyFill="1" applyBorder="1" applyAlignment="1">
      <alignment horizontal="center" vertical="center"/>
    </xf>
    <xf numFmtId="3" fontId="21" fillId="2" borderId="21" xfId="0" applyNumberFormat="1" applyFont="1" applyFill="1" applyBorder="1" applyAlignment="1">
      <alignment horizontal="center" vertical="center"/>
    </xf>
    <xf numFmtId="3" fontId="21" fillId="2" borderId="0" xfId="0" applyNumberFormat="1" applyFont="1" applyFill="1" applyAlignment="1">
      <alignment horizontal="center" vertical="center"/>
    </xf>
    <xf numFmtId="0" fontId="34" fillId="2" borderId="32" xfId="0" applyFont="1" applyFill="1" applyBorder="1" applyAlignment="1">
      <alignment horizontal="left" vertical="center"/>
    </xf>
    <xf numFmtId="0" fontId="16" fillId="2" borderId="32" xfId="0" applyFont="1" applyFill="1" applyBorder="1" applyAlignment="1">
      <alignment horizontal="left" vertical="center"/>
    </xf>
    <xf numFmtId="0" fontId="33" fillId="2" borderId="0" xfId="0" applyFont="1" applyFill="1"/>
    <xf numFmtId="3" fontId="33" fillId="2" borderId="0" xfId="0" applyNumberFormat="1" applyFont="1" applyFill="1"/>
    <xf numFmtId="0" fontId="33" fillId="2" borderId="33" xfId="0" applyFont="1" applyFill="1" applyBorder="1"/>
    <xf numFmtId="0" fontId="33" fillId="2" borderId="37" xfId="0" applyFont="1" applyFill="1" applyBorder="1"/>
    <xf numFmtId="0" fontId="35" fillId="2" borderId="21" xfId="0" applyFont="1" applyFill="1" applyBorder="1" applyAlignment="1">
      <alignment horizontal="left" vertical="center"/>
    </xf>
    <xf numFmtId="3" fontId="33" fillId="2" borderId="21" xfId="0" applyNumberFormat="1" applyFont="1" applyFill="1" applyBorder="1"/>
    <xf numFmtId="0" fontId="35" fillId="2" borderId="40" xfId="0" applyFont="1" applyFill="1" applyBorder="1" applyAlignment="1">
      <alignment horizontal="left" vertical="center"/>
    </xf>
    <xf numFmtId="0" fontId="34" fillId="2" borderId="21" xfId="0" applyFont="1" applyFill="1" applyBorder="1" applyAlignment="1">
      <alignment horizontal="left" vertical="center"/>
    </xf>
    <xf numFmtId="3" fontId="21" fillId="2" borderId="21" xfId="0" applyNumberFormat="1" applyFont="1" applyFill="1" applyBorder="1"/>
    <xf numFmtId="0" fontId="34" fillId="2" borderId="40" xfId="0" applyFont="1" applyFill="1" applyBorder="1" applyAlignment="1">
      <alignment horizontal="left" vertical="center"/>
    </xf>
    <xf numFmtId="0" fontId="1" fillId="2" borderId="8" xfId="0" applyFont="1" applyFill="1" applyBorder="1" applyAlignment="1">
      <alignment horizontal="center"/>
    </xf>
    <xf numFmtId="0" fontId="1" fillId="2" borderId="32" xfId="0" applyFont="1" applyFill="1" applyBorder="1" applyAlignment="1">
      <alignment horizontal="center"/>
    </xf>
    <xf numFmtId="164" fontId="0" fillId="2" borderId="0" xfId="2" applyNumberFormat="1" applyFont="1" applyFill="1" applyAlignment="1">
      <alignment horizontal="center"/>
    </xf>
    <xf numFmtId="0" fontId="0" fillId="2" borderId="0" xfId="0" applyFill="1" applyAlignment="1">
      <alignment horizontal="center"/>
    </xf>
    <xf numFmtId="0" fontId="26" fillId="2" borderId="0" xfId="3" applyFill="1"/>
    <xf numFmtId="0" fontId="0" fillId="5" borderId="0" xfId="0" applyFill="1"/>
    <xf numFmtId="165" fontId="0" fillId="2" borderId="0" xfId="0" applyNumberFormat="1" applyFill="1"/>
    <xf numFmtId="164" fontId="0" fillId="2" borderId="5" xfId="2" applyNumberFormat="1" applyFont="1" applyFill="1" applyBorder="1" applyAlignment="1">
      <alignment horizontal="center"/>
    </xf>
    <xf numFmtId="3" fontId="0" fillId="2" borderId="5" xfId="0" applyNumberFormat="1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164" fontId="0" fillId="2" borderId="0" xfId="2" applyNumberFormat="1" applyFont="1" applyFill="1" applyBorder="1" applyAlignment="1">
      <alignment horizontal="center"/>
    </xf>
    <xf numFmtId="3" fontId="0" fillId="2" borderId="0" xfId="0" applyNumberFormat="1" applyFill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left"/>
    </xf>
    <xf numFmtId="0" fontId="0" fillId="2" borderId="6" xfId="0" applyFill="1" applyBorder="1"/>
    <xf numFmtId="0" fontId="37" fillId="2" borderId="0" xfId="0" applyFont="1" applyFill="1"/>
    <xf numFmtId="0" fontId="1" fillId="2" borderId="3" xfId="0" applyFont="1" applyFill="1" applyBorder="1" applyAlignment="1">
      <alignment horizontal="left"/>
    </xf>
    <xf numFmtId="0" fontId="0" fillId="2" borderId="2" xfId="0" applyFill="1" applyBorder="1" applyAlignment="1">
      <alignment horizontal="center"/>
    </xf>
    <xf numFmtId="0" fontId="0" fillId="2" borderId="2" xfId="0" applyFill="1" applyBorder="1"/>
    <xf numFmtId="164" fontId="22" fillId="2" borderId="2" xfId="0" applyNumberFormat="1" applyFont="1" applyFill="1" applyBorder="1" applyAlignment="1">
      <alignment horizontal="center"/>
    </xf>
    <xf numFmtId="0" fontId="0" fillId="2" borderId="2" xfId="0" applyFill="1" applyBorder="1" applyAlignment="1">
      <alignment horizontal="center" wrapText="1"/>
    </xf>
    <xf numFmtId="3" fontId="0" fillId="2" borderId="2" xfId="0" applyNumberFormat="1" applyFill="1" applyBorder="1" applyAlignment="1">
      <alignment horizontal="center"/>
    </xf>
    <xf numFmtId="3" fontId="22" fillId="2" borderId="2" xfId="0" applyNumberFormat="1" applyFont="1" applyFill="1" applyBorder="1" applyAlignment="1">
      <alignment horizontal="center"/>
    </xf>
    <xf numFmtId="166" fontId="0" fillId="2" borderId="0" xfId="0" applyNumberFormat="1" applyFill="1"/>
    <xf numFmtId="0" fontId="0" fillId="2" borderId="2" xfId="0" applyFill="1" applyBorder="1" applyAlignment="1">
      <alignment horizontal="center" vertical="center"/>
    </xf>
    <xf numFmtId="3" fontId="38" fillId="2" borderId="0" xfId="0" applyNumberFormat="1" applyFont="1" applyFill="1"/>
    <xf numFmtId="0" fontId="0" fillId="2" borderId="2" xfId="0" applyFill="1" applyBorder="1" applyAlignment="1">
      <alignment horizontal="left" vertical="center"/>
    </xf>
    <xf numFmtId="0" fontId="32" fillId="2" borderId="0" xfId="0" applyFont="1" applyFill="1" applyAlignment="1">
      <alignment horizontal="left"/>
    </xf>
    <xf numFmtId="0" fontId="30" fillId="2" borderId="0" xfId="3" applyFont="1" applyFill="1"/>
    <xf numFmtId="0" fontId="39" fillId="2" borderId="0" xfId="1" applyFont="1" applyFill="1"/>
    <xf numFmtId="0" fontId="40" fillId="2" borderId="0" xfId="0" applyFont="1" applyFill="1"/>
    <xf numFmtId="0" fontId="36" fillId="2" borderId="0" xfId="0" applyFont="1" applyFill="1" applyAlignment="1">
      <alignment horizontal="left"/>
    </xf>
    <xf numFmtId="0" fontId="0" fillId="2" borderId="0" xfId="0" applyFill="1" applyAlignment="1">
      <alignment horizontal="left"/>
    </xf>
    <xf numFmtId="0" fontId="41" fillId="2" borderId="0" xfId="0" applyFont="1" applyFill="1" applyAlignment="1">
      <alignment horizontal="left"/>
    </xf>
    <xf numFmtId="0" fontId="42" fillId="2" borderId="0" xfId="0" applyFont="1" applyFill="1" applyAlignment="1">
      <alignment horizontal="left"/>
    </xf>
    <xf numFmtId="0" fontId="44" fillId="2" borderId="0" xfId="3" applyFont="1" applyFill="1"/>
    <xf numFmtId="0" fontId="43" fillId="2" borderId="0" xfId="3" applyFont="1" applyFill="1"/>
    <xf numFmtId="0" fontId="43" fillId="2" borderId="0" xfId="0" applyFont="1" applyFill="1" applyAlignment="1">
      <alignment horizontal="left"/>
    </xf>
    <xf numFmtId="0" fontId="45" fillId="2" borderId="0" xfId="0" applyFont="1" applyFill="1"/>
    <xf numFmtId="0" fontId="46" fillId="2" borderId="4" xfId="0" applyFont="1" applyFill="1" applyBorder="1" applyAlignment="1">
      <alignment horizontal="center"/>
    </xf>
    <xf numFmtId="0" fontId="47" fillId="2" borderId="4" xfId="0" applyFont="1" applyFill="1" applyBorder="1" applyAlignment="1">
      <alignment horizontal="center"/>
    </xf>
    <xf numFmtId="0" fontId="48" fillId="2" borderId="28" xfId="0" applyFont="1" applyFill="1" applyBorder="1" applyAlignment="1">
      <alignment horizontal="left"/>
    </xf>
    <xf numFmtId="164" fontId="48" fillId="2" borderId="29" xfId="2" applyNumberFormat="1" applyFont="1" applyFill="1" applyBorder="1" applyAlignment="1">
      <alignment horizontal="center"/>
    </xf>
    <xf numFmtId="0" fontId="22" fillId="2" borderId="26" xfId="0" applyFont="1" applyFill="1" applyBorder="1" applyAlignment="1">
      <alignment horizontal="left"/>
    </xf>
    <xf numFmtId="164" fontId="48" fillId="2" borderId="27" xfId="2" applyNumberFormat="1" applyFont="1" applyFill="1" applyBorder="1" applyAlignment="1">
      <alignment horizontal="center"/>
    </xf>
    <xf numFmtId="0" fontId="22" fillId="2" borderId="24" xfId="0" applyFont="1" applyFill="1" applyBorder="1" applyAlignment="1">
      <alignment horizontal="left"/>
    </xf>
    <xf numFmtId="164" fontId="48" fillId="2" borderId="25" xfId="2" applyNumberFormat="1" applyFont="1" applyFill="1" applyBorder="1" applyAlignment="1">
      <alignment horizontal="center"/>
    </xf>
    <xf numFmtId="0" fontId="22" fillId="2" borderId="21" xfId="0" applyFont="1" applyFill="1" applyBorder="1" applyAlignment="1">
      <alignment horizontal="left"/>
    </xf>
    <xf numFmtId="164" fontId="48" fillId="2" borderId="23" xfId="2" applyNumberFormat="1" applyFont="1" applyFill="1" applyBorder="1" applyAlignment="1">
      <alignment horizontal="center"/>
    </xf>
    <xf numFmtId="0" fontId="22" fillId="2" borderId="5" xfId="3" applyFont="1" applyFill="1" applyBorder="1"/>
    <xf numFmtId="0" fontId="47" fillId="2" borderId="8" xfId="3" applyFont="1" applyFill="1" applyBorder="1" applyAlignment="1">
      <alignment horizontal="center"/>
    </xf>
    <xf numFmtId="0" fontId="48" fillId="2" borderId="34" xfId="0" applyFont="1" applyFill="1" applyBorder="1" applyAlignment="1">
      <alignment horizontal="left"/>
    </xf>
    <xf numFmtId="164" fontId="48" fillId="2" borderId="45" xfId="2" applyNumberFormat="1" applyFont="1" applyFill="1" applyBorder="1" applyAlignment="1">
      <alignment horizontal="center"/>
    </xf>
    <xf numFmtId="3" fontId="22" fillId="2" borderId="48" xfId="3" applyNumberFormat="1" applyFont="1" applyFill="1" applyBorder="1"/>
    <xf numFmtId="0" fontId="22" fillId="2" borderId="36" xfId="0" applyFont="1" applyFill="1" applyBorder="1" applyAlignment="1">
      <alignment horizontal="left"/>
    </xf>
    <xf numFmtId="164" fontId="48" fillId="2" borderId="44" xfId="2" applyNumberFormat="1" applyFont="1" applyFill="1" applyBorder="1" applyAlignment="1">
      <alignment horizontal="center"/>
    </xf>
    <xf numFmtId="3" fontId="22" fillId="2" borderId="47" xfId="3" applyNumberFormat="1" applyFont="1" applyFill="1" applyBorder="1"/>
    <xf numFmtId="0" fontId="22" fillId="2" borderId="39" xfId="0" applyFont="1" applyFill="1" applyBorder="1" applyAlignment="1">
      <alignment horizontal="left"/>
    </xf>
    <xf numFmtId="164" fontId="48" fillId="2" borderId="43" xfId="2" applyNumberFormat="1" applyFont="1" applyFill="1" applyBorder="1" applyAlignment="1">
      <alignment horizontal="center"/>
    </xf>
    <xf numFmtId="3" fontId="22" fillId="2" borderId="46" xfId="3" applyNumberFormat="1" applyFont="1" applyFill="1" applyBorder="1"/>
    <xf numFmtId="0" fontId="47" fillId="2" borderId="8" xfId="3" applyFont="1" applyFill="1" applyBorder="1" applyAlignment="1">
      <alignment horizontal="center" vertical="center" wrapText="1"/>
    </xf>
    <xf numFmtId="0" fontId="1" fillId="2" borderId="37" xfId="0" applyFont="1" applyFill="1" applyBorder="1" applyAlignment="1">
      <alignment vertical="center"/>
    </xf>
    <xf numFmtId="164" fontId="0" fillId="2" borderId="42" xfId="2" applyNumberFormat="1" applyFont="1" applyFill="1" applyBorder="1" applyAlignment="1">
      <alignment horizontal="center" vertical="center"/>
    </xf>
    <xf numFmtId="3" fontId="1" fillId="2" borderId="0" xfId="0" applyNumberFormat="1" applyFont="1" applyFill="1" applyAlignment="1">
      <alignment horizontal="center"/>
    </xf>
    <xf numFmtId="164" fontId="1" fillId="2" borderId="0" xfId="2" applyNumberFormat="1" applyFont="1" applyFill="1" applyAlignment="1">
      <alignment horizontal="center"/>
    </xf>
    <xf numFmtId="3" fontId="18" fillId="2" borderId="0" xfId="0" applyNumberFormat="1" applyFont="1" applyFill="1"/>
    <xf numFmtId="164" fontId="0" fillId="2" borderId="0" xfId="0" applyNumberFormat="1" applyFill="1"/>
    <xf numFmtId="164" fontId="14" fillId="2" borderId="9" xfId="2" applyNumberFormat="1" applyFont="1" applyFill="1" applyBorder="1" applyAlignment="1">
      <alignment horizontal="center" vertical="center"/>
    </xf>
    <xf numFmtId="164" fontId="50" fillId="2" borderId="9" xfId="2" applyNumberFormat="1" applyFont="1" applyFill="1" applyBorder="1" applyAlignment="1">
      <alignment horizontal="center" vertical="center"/>
    </xf>
    <xf numFmtId="0" fontId="15" fillId="2" borderId="0" xfId="0" applyFont="1" applyFill="1" applyAlignment="1">
      <alignment vertical="center"/>
    </xf>
    <xf numFmtId="3" fontId="15" fillId="2" borderId="0" xfId="0" applyNumberFormat="1" applyFont="1" applyFill="1" applyAlignment="1">
      <alignment horizontal="center" vertical="center"/>
    </xf>
    <xf numFmtId="0" fontId="16" fillId="2" borderId="8" xfId="0" applyFont="1" applyFill="1" applyBorder="1" applyAlignment="1">
      <alignment horizontal="left" vertical="center"/>
    </xf>
    <xf numFmtId="3" fontId="16" fillId="2" borderId="8" xfId="0" applyNumberFormat="1" applyFont="1" applyFill="1" applyBorder="1" applyAlignment="1">
      <alignment horizontal="center" vertical="center"/>
    </xf>
    <xf numFmtId="0" fontId="51" fillId="0" borderId="0" xfId="0" applyFont="1" applyAlignment="1">
      <alignment horizontal="left" vertical="center"/>
    </xf>
    <xf numFmtId="0" fontId="47" fillId="2" borderId="32" xfId="3" applyFont="1" applyFill="1" applyBorder="1" applyAlignment="1">
      <alignment horizontal="center" vertical="center" wrapText="1"/>
    </xf>
    <xf numFmtId="0" fontId="1" fillId="2" borderId="49" xfId="0" applyFont="1" applyFill="1" applyBorder="1" applyAlignment="1">
      <alignment vertical="center"/>
    </xf>
    <xf numFmtId="0" fontId="49" fillId="2" borderId="0" xfId="0" applyFont="1" applyFill="1" applyAlignment="1">
      <alignment vertical="center"/>
    </xf>
    <xf numFmtId="0" fontId="49" fillId="2" borderId="5" xfId="0" applyFont="1" applyFill="1" applyBorder="1" applyAlignment="1">
      <alignment vertical="center"/>
    </xf>
    <xf numFmtId="0" fontId="1" fillId="2" borderId="50" xfId="0" applyFont="1" applyFill="1" applyBorder="1" applyAlignment="1">
      <alignment vertical="center"/>
    </xf>
    <xf numFmtId="164" fontId="0" fillId="2" borderId="51" xfId="2" applyNumberFormat="1" applyFont="1" applyFill="1" applyBorder="1" applyAlignment="1">
      <alignment horizontal="center" vertical="center"/>
    </xf>
    <xf numFmtId="3" fontId="50" fillId="2" borderId="9" xfId="0" applyNumberFormat="1" applyFont="1" applyFill="1" applyBorder="1" applyAlignment="1">
      <alignment horizontal="center" vertical="center"/>
    </xf>
    <xf numFmtId="164" fontId="10" fillId="2" borderId="5" xfId="0" applyNumberFormat="1" applyFont="1" applyFill="1" applyBorder="1" applyAlignment="1">
      <alignment horizontal="center" vertical="center"/>
    </xf>
    <xf numFmtId="0" fontId="34" fillId="2" borderId="52" xfId="0" applyFont="1" applyFill="1" applyBorder="1" applyAlignment="1">
      <alignment horizontal="left" vertical="center"/>
    </xf>
    <xf numFmtId="164" fontId="21" fillId="2" borderId="41" xfId="2" applyNumberFormat="1" applyFont="1" applyFill="1" applyBorder="1" applyAlignment="1">
      <alignment horizontal="center"/>
    </xf>
    <xf numFmtId="164" fontId="15" fillId="2" borderId="0" xfId="2" applyNumberFormat="1" applyFont="1" applyFill="1" applyBorder="1" applyAlignment="1">
      <alignment horizontal="center" vertical="center"/>
    </xf>
    <xf numFmtId="3" fontId="12" fillId="2" borderId="8" xfId="0" applyNumberFormat="1" applyFont="1" applyFill="1" applyBorder="1" applyAlignment="1">
      <alignment horizontal="center" vertical="center"/>
    </xf>
    <xf numFmtId="164" fontId="12" fillId="2" borderId="8" xfId="2" applyNumberFormat="1" applyFont="1" applyFill="1" applyBorder="1" applyAlignment="1">
      <alignment horizontal="center" vertical="center"/>
    </xf>
    <xf numFmtId="0" fontId="53" fillId="0" borderId="0" xfId="0" applyFont="1"/>
    <xf numFmtId="0" fontId="38" fillId="2" borderId="0" xfId="0" applyFont="1" applyFill="1"/>
    <xf numFmtId="0" fontId="38" fillId="0" borderId="0" xfId="0" applyFont="1"/>
    <xf numFmtId="0" fontId="12" fillId="2" borderId="9" xfId="0" applyFont="1" applyFill="1" applyBorder="1" applyAlignment="1">
      <alignment horizontal="right"/>
    </xf>
    <xf numFmtId="0" fontId="53" fillId="2" borderId="0" xfId="0" applyFont="1" applyFill="1"/>
    <xf numFmtId="3" fontId="33" fillId="2" borderId="53" xfId="0" applyNumberFormat="1" applyFont="1" applyFill="1" applyBorder="1" applyAlignment="1">
      <alignment horizontal="center" vertical="center"/>
    </xf>
    <xf numFmtId="3" fontId="33" fillId="2" borderId="54" xfId="0" applyNumberFormat="1" applyFont="1" applyFill="1" applyBorder="1" applyAlignment="1">
      <alignment horizontal="center" vertical="center"/>
    </xf>
    <xf numFmtId="3" fontId="33" fillId="2" borderId="55" xfId="0" applyNumberFormat="1" applyFont="1" applyFill="1" applyBorder="1" applyAlignment="1">
      <alignment horizontal="center" vertical="center"/>
    </xf>
    <xf numFmtId="164" fontId="33" fillId="2" borderId="53" xfId="2" applyNumberFormat="1" applyFont="1" applyFill="1" applyBorder="1" applyAlignment="1">
      <alignment horizontal="center" vertical="center"/>
    </xf>
    <xf numFmtId="164" fontId="33" fillId="2" borderId="34" xfId="2" applyNumberFormat="1" applyFont="1" applyFill="1" applyBorder="1" applyAlignment="1">
      <alignment horizontal="center" vertical="center"/>
    </xf>
    <xf numFmtId="164" fontId="33" fillId="2" borderId="54" xfId="2" applyNumberFormat="1" applyFont="1" applyFill="1" applyBorder="1" applyAlignment="1">
      <alignment horizontal="center" vertical="center"/>
    </xf>
    <xf numFmtId="164" fontId="33" fillId="2" borderId="36" xfId="2" applyNumberFormat="1" applyFont="1" applyFill="1" applyBorder="1" applyAlignment="1">
      <alignment horizontal="center" vertical="center"/>
    </xf>
    <xf numFmtId="164" fontId="33" fillId="2" borderId="55" xfId="2" applyNumberFormat="1" applyFont="1" applyFill="1" applyBorder="1" applyAlignment="1">
      <alignment horizontal="center" vertical="center"/>
    </xf>
    <xf numFmtId="164" fontId="33" fillId="2" borderId="39" xfId="2" applyNumberFormat="1" applyFont="1" applyFill="1" applyBorder="1" applyAlignment="1">
      <alignment horizontal="center" vertical="center"/>
    </xf>
    <xf numFmtId="3" fontId="54" fillId="0" borderId="0" xfId="0" applyNumberFormat="1" applyFont="1"/>
    <xf numFmtId="0" fontId="52" fillId="2" borderId="0" xfId="0" applyFont="1" applyFill="1" applyAlignment="1">
      <alignment horizontal="left"/>
    </xf>
    <xf numFmtId="0" fontId="10" fillId="2" borderId="4" xfId="0" applyFont="1" applyFill="1" applyBorder="1" applyAlignment="1">
      <alignment wrapText="1"/>
    </xf>
    <xf numFmtId="3" fontId="10" fillId="2" borderId="4" xfId="0" applyNumberFormat="1" applyFont="1" applyFill="1" applyBorder="1" applyAlignment="1">
      <alignment horizontal="center" vertical="center" wrapText="1"/>
    </xf>
    <xf numFmtId="164" fontId="10" fillId="2" borderId="4" xfId="0" applyNumberFormat="1" applyFont="1" applyFill="1" applyBorder="1" applyAlignment="1">
      <alignment horizontal="center" vertical="center" wrapText="1"/>
    </xf>
    <xf numFmtId="164" fontId="0" fillId="2" borderId="5" xfId="2" applyNumberFormat="1" applyFont="1" applyFill="1" applyBorder="1" applyAlignment="1">
      <alignment horizontal="center" vertical="center"/>
    </xf>
    <xf numFmtId="0" fontId="0" fillId="2" borderId="34" xfId="0" applyFill="1" applyBorder="1" applyAlignment="1">
      <alignment vertical="center"/>
    </xf>
    <xf numFmtId="164" fontId="0" fillId="2" borderId="34" xfId="2" applyNumberFormat="1" applyFont="1" applyFill="1" applyBorder="1" applyAlignment="1">
      <alignment horizontal="center" vertical="center"/>
    </xf>
    <xf numFmtId="0" fontId="0" fillId="2" borderId="36" xfId="0" applyFill="1" applyBorder="1" applyAlignment="1">
      <alignment vertical="center"/>
    </xf>
    <xf numFmtId="164" fontId="0" fillId="2" borderId="36" xfId="2" applyNumberFormat="1" applyFont="1" applyFill="1" applyBorder="1" applyAlignment="1">
      <alignment horizontal="center" vertical="center"/>
    </xf>
    <xf numFmtId="0" fontId="0" fillId="2" borderId="5" xfId="0" applyFill="1" applyBorder="1" applyAlignment="1">
      <alignment vertical="center"/>
    </xf>
    <xf numFmtId="164" fontId="0" fillId="2" borderId="57" xfId="2" applyNumberFormat="1" applyFont="1" applyFill="1" applyBorder="1" applyAlignment="1">
      <alignment horizontal="center" vertical="center"/>
    </xf>
    <xf numFmtId="164" fontId="0" fillId="2" borderId="37" xfId="2" applyNumberFormat="1" applyFont="1" applyFill="1" applyBorder="1" applyAlignment="1">
      <alignment horizontal="center" vertical="center"/>
    </xf>
    <xf numFmtId="164" fontId="0" fillId="2" borderId="38" xfId="2" applyNumberFormat="1" applyFont="1" applyFill="1" applyBorder="1" applyAlignment="1">
      <alignment horizontal="center" vertical="center"/>
    </xf>
    <xf numFmtId="3" fontId="30" fillId="2" borderId="28" xfId="0" applyNumberFormat="1" applyFont="1" applyFill="1" applyBorder="1" applyAlignment="1">
      <alignment horizontal="center"/>
    </xf>
    <xf numFmtId="164" fontId="30" fillId="2" borderId="29" xfId="2" applyNumberFormat="1" applyFont="1" applyFill="1" applyBorder="1" applyAlignment="1">
      <alignment horizontal="center"/>
    </xf>
    <xf numFmtId="3" fontId="30" fillId="2" borderId="26" xfId="0" applyNumberFormat="1" applyFont="1" applyFill="1" applyBorder="1" applyAlignment="1">
      <alignment horizontal="center"/>
    </xf>
    <xf numFmtId="164" fontId="30" fillId="2" borderId="27" xfId="2" applyNumberFormat="1" applyFont="1" applyFill="1" applyBorder="1" applyAlignment="1">
      <alignment horizontal="center"/>
    </xf>
    <xf numFmtId="3" fontId="30" fillId="2" borderId="24" xfId="0" applyNumberFormat="1" applyFont="1" applyFill="1" applyBorder="1" applyAlignment="1">
      <alignment horizontal="center"/>
    </xf>
    <xf numFmtId="164" fontId="30" fillId="2" borderId="25" xfId="2" applyNumberFormat="1" applyFont="1" applyFill="1" applyBorder="1" applyAlignment="1">
      <alignment horizontal="center"/>
    </xf>
    <xf numFmtId="3" fontId="30" fillId="2" borderId="21" xfId="4" applyNumberFormat="1" applyFont="1" applyFill="1" applyBorder="1" applyAlignment="1">
      <alignment horizontal="center"/>
    </xf>
    <xf numFmtId="9" fontId="30" fillId="2" borderId="23" xfId="2" applyFont="1" applyFill="1" applyBorder="1" applyAlignment="1">
      <alignment horizontal="center"/>
    </xf>
    <xf numFmtId="164" fontId="22" fillId="2" borderId="29" xfId="2" applyNumberFormat="1" applyFont="1" applyFill="1" applyBorder="1" applyAlignment="1">
      <alignment horizontal="center"/>
    </xf>
    <xf numFmtId="164" fontId="22" fillId="2" borderId="27" xfId="2" applyNumberFormat="1" applyFont="1" applyFill="1" applyBorder="1" applyAlignment="1">
      <alignment horizontal="center"/>
    </xf>
    <xf numFmtId="164" fontId="22" fillId="2" borderId="25" xfId="2" applyNumberFormat="1" applyFont="1" applyFill="1" applyBorder="1" applyAlignment="1">
      <alignment horizontal="center"/>
    </xf>
    <xf numFmtId="164" fontId="22" fillId="2" borderId="23" xfId="2" applyNumberFormat="1" applyFont="1" applyFill="1" applyBorder="1" applyAlignment="1">
      <alignment horizontal="center"/>
    </xf>
    <xf numFmtId="0" fontId="47" fillId="2" borderId="3" xfId="0" applyFont="1" applyFill="1" applyBorder="1"/>
    <xf numFmtId="3" fontId="22" fillId="2" borderId="0" xfId="0" applyNumberFormat="1" applyFont="1" applyFill="1"/>
    <xf numFmtId="0" fontId="55" fillId="2" borderId="0" xfId="0" applyFont="1" applyFill="1" applyAlignment="1">
      <alignment horizontal="left" vertical="center"/>
    </xf>
    <xf numFmtId="0" fontId="55" fillId="2" borderId="0" xfId="0" applyFont="1" applyFill="1" applyAlignment="1">
      <alignment horizontal="center" vertical="center"/>
    </xf>
    <xf numFmtId="164" fontId="18" fillId="2" borderId="0" xfId="2" applyNumberFormat="1" applyFont="1" applyFill="1" applyBorder="1"/>
    <xf numFmtId="0" fontId="18" fillId="2" borderId="0" xfId="0" applyFont="1" applyFill="1" applyAlignment="1">
      <alignment horizontal="left" vertical="center"/>
    </xf>
    <xf numFmtId="3" fontId="56" fillId="2" borderId="0" xfId="0" applyNumberFormat="1" applyFont="1" applyFill="1"/>
    <xf numFmtId="0" fontId="22" fillId="2" borderId="2" xfId="0" applyFont="1" applyFill="1" applyBorder="1" applyAlignment="1">
      <alignment horizontal="center" wrapText="1"/>
    </xf>
    <xf numFmtId="3" fontId="10" fillId="2" borderId="12" xfId="0" applyNumberFormat="1" applyFont="1" applyFill="1" applyBorder="1" applyAlignment="1">
      <alignment horizontal="left" vertical="center" wrapText="1"/>
    </xf>
    <xf numFmtId="3" fontId="14" fillId="2" borderId="0" xfId="0" applyNumberFormat="1" applyFont="1" applyFill="1" applyAlignment="1">
      <alignment horizontal="center" vertical="center"/>
    </xf>
    <xf numFmtId="164" fontId="27" fillId="2" borderId="0" xfId="2" applyNumberFormat="1" applyFont="1" applyFill="1" applyAlignment="1">
      <alignment horizontal="left"/>
    </xf>
    <xf numFmtId="0" fontId="57" fillId="2" borderId="0" xfId="0" applyFont="1" applyFill="1" applyAlignment="1">
      <alignment horizontal="left"/>
    </xf>
    <xf numFmtId="0" fontId="8" fillId="2" borderId="0" xfId="1" applyFill="1" applyAlignment="1">
      <alignment vertical="center"/>
    </xf>
    <xf numFmtId="3" fontId="10" fillId="2" borderId="10" xfId="0" applyNumberFormat="1" applyFont="1" applyFill="1" applyBorder="1" applyAlignment="1">
      <alignment horizontal="center" vertical="center" wrapText="1"/>
    </xf>
    <xf numFmtId="164" fontId="10" fillId="2" borderId="10" xfId="2" applyNumberFormat="1" applyFont="1" applyFill="1" applyBorder="1" applyAlignment="1">
      <alignment horizontal="center" vertical="center" wrapText="1"/>
    </xf>
    <xf numFmtId="3" fontId="10" fillId="2" borderId="11" xfId="0" applyNumberFormat="1" applyFont="1" applyFill="1" applyBorder="1" applyAlignment="1">
      <alignment horizontal="center" vertical="center" wrapText="1"/>
    </xf>
    <xf numFmtId="164" fontId="10" fillId="2" borderId="11" xfId="2" applyNumberFormat="1" applyFont="1" applyFill="1" applyBorder="1" applyAlignment="1">
      <alignment horizontal="center" vertical="center" wrapText="1"/>
    </xf>
    <xf numFmtId="3" fontId="10" fillId="2" borderId="12" xfId="0" applyNumberFormat="1" applyFont="1" applyFill="1" applyBorder="1" applyAlignment="1">
      <alignment horizontal="center" vertical="center" wrapText="1"/>
    </xf>
    <xf numFmtId="164" fontId="10" fillId="2" borderId="12" xfId="2" applyNumberFormat="1" applyFont="1" applyFill="1" applyBorder="1" applyAlignment="1">
      <alignment horizontal="center" vertical="center" wrapText="1"/>
    </xf>
    <xf numFmtId="0" fontId="10" fillId="2" borderId="5" xfId="0" applyFont="1" applyFill="1" applyBorder="1"/>
    <xf numFmtId="164" fontId="58" fillId="2" borderId="9" xfId="0" applyNumberFormat="1" applyFont="1" applyFill="1" applyBorder="1"/>
    <xf numFmtId="0" fontId="59" fillId="2" borderId="0" xfId="0" applyFont="1" applyFill="1"/>
    <xf numFmtId="0" fontId="22" fillId="2" borderId="2" xfId="0" applyFont="1" applyFill="1" applyBorder="1" applyAlignment="1">
      <alignment horizontal="center" vertical="center"/>
    </xf>
    <xf numFmtId="0" fontId="12" fillId="2" borderId="58" xfId="0" applyFont="1" applyFill="1" applyBorder="1"/>
    <xf numFmtId="0" fontId="38" fillId="2" borderId="0" xfId="0" applyFont="1" applyFill="1" applyAlignment="1">
      <alignment horizontal="center"/>
    </xf>
    <xf numFmtId="164" fontId="38" fillId="2" borderId="0" xfId="2" applyNumberFormat="1" applyFont="1" applyFill="1" applyAlignment="1">
      <alignment horizontal="center"/>
    </xf>
    <xf numFmtId="9" fontId="38" fillId="2" borderId="0" xfId="2" applyFont="1" applyFill="1" applyAlignment="1">
      <alignment horizontal="center"/>
    </xf>
    <xf numFmtId="0" fontId="60" fillId="2" borderId="0" xfId="0" applyFont="1" applyFill="1" applyAlignment="1">
      <alignment horizontal="left"/>
    </xf>
    <xf numFmtId="0" fontId="61" fillId="2" borderId="0" xfId="3" applyFont="1" applyFill="1"/>
    <xf numFmtId="0" fontId="62" fillId="2" borderId="0" xfId="3" applyFont="1" applyFill="1" applyAlignment="1">
      <alignment horizontal="center"/>
    </xf>
    <xf numFmtId="164" fontId="63" fillId="2" borderId="0" xfId="2" applyNumberFormat="1" applyFont="1" applyFill="1" applyBorder="1" applyAlignment="1">
      <alignment horizontal="center"/>
    </xf>
    <xf numFmtId="0" fontId="64" fillId="2" borderId="0" xfId="0" applyFont="1" applyFill="1" applyAlignment="1">
      <alignment horizontal="left"/>
    </xf>
    <xf numFmtId="0" fontId="38" fillId="2" borderId="0" xfId="0" applyFont="1" applyFill="1" applyAlignment="1">
      <alignment horizontal="center" wrapText="1"/>
    </xf>
    <xf numFmtId="3" fontId="38" fillId="2" borderId="0" xfId="0" applyNumberFormat="1" applyFont="1" applyFill="1" applyAlignment="1">
      <alignment horizontal="center"/>
    </xf>
    <xf numFmtId="0" fontId="1" fillId="6" borderId="5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 wrapText="1"/>
    </xf>
    <xf numFmtId="164" fontId="10" fillId="6" borderId="10" xfId="2" applyNumberFormat="1" applyFont="1" applyFill="1" applyBorder="1" applyAlignment="1">
      <alignment horizontal="center" vertical="center"/>
    </xf>
    <xf numFmtId="164" fontId="10" fillId="6" borderId="11" xfId="2" applyNumberFormat="1" applyFont="1" applyFill="1" applyBorder="1" applyAlignment="1">
      <alignment horizontal="center" vertical="center"/>
    </xf>
    <xf numFmtId="164" fontId="10" fillId="6" borderId="12" xfId="2" applyNumberFormat="1" applyFont="1" applyFill="1" applyBorder="1" applyAlignment="1">
      <alignment horizontal="center" vertical="center"/>
    </xf>
    <xf numFmtId="164" fontId="10" fillId="6" borderId="10" xfId="2" applyNumberFormat="1" applyFont="1" applyFill="1" applyBorder="1" applyAlignment="1">
      <alignment horizontal="center" vertical="center" wrapText="1"/>
    </xf>
    <xf numFmtId="164" fontId="10" fillId="6" borderId="11" xfId="2" applyNumberFormat="1" applyFont="1" applyFill="1" applyBorder="1" applyAlignment="1">
      <alignment horizontal="center" vertical="center" wrapText="1"/>
    </xf>
    <xf numFmtId="164" fontId="10" fillId="6" borderId="12" xfId="2" applyNumberFormat="1" applyFont="1" applyFill="1" applyBorder="1" applyAlignment="1">
      <alignment horizontal="center" vertical="center" wrapText="1"/>
    </xf>
    <xf numFmtId="164" fontId="38" fillId="2" borderId="0" xfId="2" applyNumberFormat="1" applyFont="1" applyFill="1"/>
    <xf numFmtId="0" fontId="1" fillId="2" borderId="0" xfId="0" applyFont="1" applyFill="1" applyAlignment="1">
      <alignment horizontal="center" wrapText="1"/>
    </xf>
    <xf numFmtId="0" fontId="1" fillId="2" borderId="5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left" vertical="center" wrapText="1"/>
    </xf>
    <xf numFmtId="0" fontId="11" fillId="2" borderId="5" xfId="0" applyFont="1" applyFill="1" applyBorder="1" applyAlignment="1">
      <alignment horizontal="left" vertical="center" wrapText="1"/>
    </xf>
    <xf numFmtId="0" fontId="11" fillId="2" borderId="6" xfId="0" applyFont="1" applyFill="1" applyBorder="1" applyAlignment="1">
      <alignment horizontal="center"/>
    </xf>
    <xf numFmtId="0" fontId="11" fillId="2" borderId="5" xfId="0" applyFont="1" applyFill="1" applyBorder="1" applyAlignment="1">
      <alignment horizontal="center"/>
    </xf>
    <xf numFmtId="0" fontId="11" fillId="2" borderId="7" xfId="0" applyFont="1" applyFill="1" applyBorder="1" applyAlignment="1">
      <alignment horizontal="center" wrapText="1"/>
    </xf>
    <xf numFmtId="0" fontId="11" fillId="2" borderId="4" xfId="0" applyFont="1" applyFill="1" applyBorder="1" applyAlignment="1">
      <alignment horizontal="left" vertical="center"/>
    </xf>
    <xf numFmtId="0" fontId="11" fillId="2" borderId="5" xfId="0" applyFont="1" applyFill="1" applyBorder="1" applyAlignment="1">
      <alignment horizontal="left" vertical="center"/>
    </xf>
    <xf numFmtId="0" fontId="11" fillId="2" borderId="4" xfId="0" applyFont="1" applyFill="1" applyBorder="1" applyAlignment="1">
      <alignment horizontal="center"/>
    </xf>
    <xf numFmtId="0" fontId="11" fillId="2" borderId="8" xfId="0" applyFont="1" applyFill="1" applyBorder="1" applyAlignment="1">
      <alignment horizontal="center" wrapText="1"/>
    </xf>
    <xf numFmtId="0" fontId="12" fillId="2" borderId="9" xfId="0" applyFont="1" applyFill="1" applyBorder="1" applyAlignment="1">
      <alignment horizontal="center" wrapText="1"/>
    </xf>
    <xf numFmtId="0" fontId="12" fillId="2" borderId="58" xfId="0" applyFont="1" applyFill="1" applyBorder="1" applyAlignment="1">
      <alignment horizontal="center" wrapText="1"/>
    </xf>
    <xf numFmtId="0" fontId="21" fillId="6" borderId="4" xfId="0" applyFont="1" applyFill="1" applyBorder="1" applyAlignment="1">
      <alignment horizontal="center"/>
    </xf>
    <xf numFmtId="0" fontId="12" fillId="2" borderId="58" xfId="0" applyFont="1" applyFill="1" applyBorder="1" applyAlignment="1">
      <alignment horizontal="center"/>
    </xf>
    <xf numFmtId="0" fontId="12" fillId="2" borderId="15" xfId="0" applyFont="1" applyFill="1" applyBorder="1" applyAlignment="1">
      <alignment horizontal="center" wrapText="1"/>
    </xf>
    <xf numFmtId="0" fontId="12" fillId="2" borderId="9" xfId="0" applyFont="1" applyFill="1" applyBorder="1" applyAlignment="1">
      <alignment horizontal="center"/>
    </xf>
    <xf numFmtId="0" fontId="12" fillId="2" borderId="14" xfId="0" applyFont="1" applyFill="1" applyBorder="1" applyAlignment="1">
      <alignment horizontal="center" wrapText="1"/>
    </xf>
    <xf numFmtId="0" fontId="12" fillId="2" borderId="13" xfId="0" applyFont="1" applyFill="1" applyBorder="1" applyAlignment="1">
      <alignment horizontal="center" wrapText="1"/>
    </xf>
    <xf numFmtId="0" fontId="16" fillId="2" borderId="0" xfId="0" applyFont="1" applyFill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wrapText="1"/>
    </xf>
    <xf numFmtId="0" fontId="16" fillId="2" borderId="0" xfId="0" applyFont="1" applyFill="1" applyAlignment="1">
      <alignment horizontal="center" vertical="center"/>
    </xf>
    <xf numFmtId="0" fontId="16" fillId="2" borderId="5" xfId="0" applyFont="1" applyFill="1" applyBorder="1" applyAlignment="1">
      <alignment horizontal="center" vertical="center"/>
    </xf>
    <xf numFmtId="0" fontId="31" fillId="2" borderId="4" xfId="0" applyFont="1" applyFill="1" applyBorder="1" applyAlignment="1">
      <alignment horizontal="center"/>
    </xf>
    <xf numFmtId="0" fontId="31" fillId="2" borderId="31" xfId="0" applyFont="1" applyFill="1" applyBorder="1" applyAlignment="1">
      <alignment horizontal="center"/>
    </xf>
    <xf numFmtId="0" fontId="11" fillId="2" borderId="56" xfId="0" applyFont="1" applyFill="1" applyBorder="1" applyAlignment="1">
      <alignment horizontal="center"/>
    </xf>
    <xf numFmtId="0" fontId="11" fillId="2" borderId="31" xfId="0" applyFont="1" applyFill="1" applyBorder="1" applyAlignment="1">
      <alignment horizontal="center"/>
    </xf>
    <xf numFmtId="0" fontId="42" fillId="2" borderId="0" xfId="0" applyFont="1" applyFill="1" applyAlignment="1">
      <alignment horizontal="left"/>
    </xf>
    <xf numFmtId="0" fontId="41" fillId="2" borderId="0" xfId="0" applyFont="1" applyFill="1" applyAlignment="1">
      <alignment horizontal="left"/>
    </xf>
    <xf numFmtId="0" fontId="27" fillId="2" borderId="0" xfId="0" applyFont="1" applyFill="1" applyAlignment="1">
      <alignment horizontal="left"/>
    </xf>
    <xf numFmtId="0" fontId="32" fillId="2" borderId="0" xfId="0" applyFont="1" applyFill="1" applyAlignment="1">
      <alignment horizontal="left"/>
    </xf>
    <xf numFmtId="0" fontId="49" fillId="2" borderId="4" xfId="0" applyFont="1" applyFill="1" applyBorder="1" applyAlignment="1">
      <alignment horizontal="center" vertical="center"/>
    </xf>
    <xf numFmtId="0" fontId="49" fillId="2" borderId="5" xfId="0" applyFont="1" applyFill="1" applyBorder="1" applyAlignment="1">
      <alignment horizontal="center" vertical="center"/>
    </xf>
  </cellXfs>
  <cellStyles count="5">
    <cellStyle name="Hipervínculo" xfId="1" builtinId="8"/>
    <cellStyle name="Normal" xfId="0" builtinId="0"/>
    <cellStyle name="Normal 2" xfId="4" xr:uid="{B643CC6D-FB8C-4670-80A3-F37FD6170C5D}"/>
    <cellStyle name="Normal 3" xfId="3" xr:uid="{9C59B7F7-75E5-4BCD-881E-CD78615AEB0B}"/>
    <cellStyle name="Porcentaje" xfId="2" builtinId="5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990033"/>
      <color rgb="FFFFCCCC"/>
      <color rgb="FF94346E"/>
      <color rgb="FF38A6A5"/>
      <color rgb="FFFBE5D6"/>
      <color rgb="FF0F8554"/>
      <color rgb="FFE17C05"/>
      <color rgb="FFEDAD08"/>
      <color rgb="FF73AF48"/>
      <color rgb="FF00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ca-ES" b="1">
                <a:solidFill>
                  <a:sysClr val="windowText" lastClr="000000"/>
                </a:solidFill>
              </a:rPr>
              <a:t>Variació interanual de l'estructura productiva. Baix</a:t>
            </a:r>
            <a:r>
              <a:rPr lang="ca-ES" b="1" baseline="0">
                <a:solidFill>
                  <a:sysClr val="windowText" lastClr="000000"/>
                </a:solidFill>
              </a:rPr>
              <a:t> Llobregat i àmbits territorials de referència</a:t>
            </a:r>
            <a:endParaRPr lang="ca-ES" b="1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GG!$A$33</c:f>
              <c:strCache>
                <c:ptCount val="1"/>
                <c:pt idx="0">
                  <c:v>Baix Llobregat</c:v>
                </c:pt>
              </c:strCache>
            </c:strRef>
          </c:tx>
          <c:spPr>
            <a:solidFill>
              <a:srgbClr val="009999"/>
            </a:solidFill>
            <a:ln>
              <a:noFill/>
            </a:ln>
            <a:effectLst/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rgbClr val="009999"/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GG!$B$32:$E$32</c:f>
              <c:strCache>
                <c:ptCount val="4"/>
                <c:pt idx="0">
                  <c:v>Empreses</c:v>
                </c:pt>
                <c:pt idx="1">
                  <c:v>Total llocs de treball</c:v>
                </c:pt>
                <c:pt idx="2">
                  <c:v>RGSS</c:v>
                </c:pt>
                <c:pt idx="3">
                  <c:v>RETA</c:v>
                </c:pt>
              </c:strCache>
            </c:strRef>
          </c:cat>
          <c:val>
            <c:numRef>
              <c:f>GG!$B$33:$E$33</c:f>
              <c:numCache>
                <c:formatCode>0.0%</c:formatCode>
                <c:ptCount val="4"/>
                <c:pt idx="0">
                  <c:v>6.0120240480961923E-3</c:v>
                </c:pt>
                <c:pt idx="1">
                  <c:v>1.5176181672691151E-2</c:v>
                </c:pt>
                <c:pt idx="2">
                  <c:v>1.6052081505002314E-2</c:v>
                </c:pt>
                <c:pt idx="3">
                  <c:v>9.5810824584649876E-3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B5-4892-9113-2B83CB85B43A}"/>
            </c:ext>
          </c:extLst>
        </c:ser>
        <c:ser>
          <c:idx val="1"/>
          <c:order val="1"/>
          <c:tx>
            <c:strRef>
              <c:f>GG!$A$34</c:f>
              <c:strCache>
                <c:ptCount val="1"/>
                <c:pt idx="0">
                  <c:v>Àrea Metropolitana de Barcelona</c:v>
                </c:pt>
              </c:strCache>
            </c:strRef>
          </c:tx>
          <c:spPr>
            <a:solidFill>
              <a:srgbClr val="FF9999"/>
            </a:solidFill>
            <a:ln>
              <a:noFill/>
            </a:ln>
            <a:effectLst/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GG!$B$32:$E$32</c:f>
              <c:strCache>
                <c:ptCount val="4"/>
                <c:pt idx="0">
                  <c:v>Empreses</c:v>
                </c:pt>
                <c:pt idx="1">
                  <c:v>Total llocs de treball</c:v>
                </c:pt>
                <c:pt idx="2">
                  <c:v>RGSS</c:v>
                </c:pt>
                <c:pt idx="3">
                  <c:v>RETA</c:v>
                </c:pt>
              </c:strCache>
            </c:strRef>
          </c:cat>
          <c:val>
            <c:numRef>
              <c:f>GG!$B$34:$E$34</c:f>
              <c:numCache>
                <c:formatCode>0.0%</c:formatCode>
                <c:ptCount val="4"/>
                <c:pt idx="0">
                  <c:v>3.4301476844264128E-3</c:v>
                </c:pt>
                <c:pt idx="1">
                  <c:v>1.623696404115374E-2</c:v>
                </c:pt>
                <c:pt idx="2">
                  <c:v>1.6194223693673879E-2</c:v>
                </c:pt>
                <c:pt idx="3">
                  <c:v>1.6534569459677587E-2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8B5-4892-9113-2B83CB85B43A}"/>
            </c:ext>
          </c:extLst>
        </c:ser>
        <c:ser>
          <c:idx val="2"/>
          <c:order val="2"/>
          <c:tx>
            <c:strRef>
              <c:f>GG!$A$35</c:f>
              <c:strCache>
                <c:ptCount val="1"/>
                <c:pt idx="0">
                  <c:v>Àmbit Territorial Metropolità</c:v>
                </c:pt>
              </c:strCache>
            </c:strRef>
          </c:tx>
          <c:spPr>
            <a:solidFill>
              <a:srgbClr val="A5A5A5"/>
            </a:solidFill>
            <a:ln>
              <a:noFill/>
            </a:ln>
            <a:effectLst/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GG!$B$32:$E$32</c:f>
              <c:strCache>
                <c:ptCount val="4"/>
                <c:pt idx="0">
                  <c:v>Empreses</c:v>
                </c:pt>
                <c:pt idx="1">
                  <c:v>Total llocs de treball</c:v>
                </c:pt>
                <c:pt idx="2">
                  <c:v>RGSS</c:v>
                </c:pt>
                <c:pt idx="3">
                  <c:v>RETA</c:v>
                </c:pt>
              </c:strCache>
            </c:strRef>
          </c:cat>
          <c:val>
            <c:numRef>
              <c:f>GG!$B$35:$E$35</c:f>
              <c:numCache>
                <c:formatCode>0.0%</c:formatCode>
                <c:ptCount val="4"/>
                <c:pt idx="0">
                  <c:v>2.7706913811476734E-3</c:v>
                </c:pt>
                <c:pt idx="1">
                  <c:v>1.6855746626291107E-2</c:v>
                </c:pt>
                <c:pt idx="2">
                  <c:v>1.7253841684622739E-2</c:v>
                </c:pt>
                <c:pt idx="3">
                  <c:v>1.4394796380090497E-2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8B5-4892-9113-2B83CB85B43A}"/>
            </c:ext>
          </c:extLst>
        </c:ser>
        <c:ser>
          <c:idx val="3"/>
          <c:order val="3"/>
          <c:tx>
            <c:strRef>
              <c:f>GG!$A$36</c:f>
              <c:strCache>
                <c:ptCount val="1"/>
                <c:pt idx="0">
                  <c:v>Catalunya</c:v>
                </c:pt>
              </c:strCache>
            </c:strRef>
          </c:tx>
          <c:spPr>
            <a:solidFill>
              <a:srgbClr val="F8CBAD"/>
            </a:solidFill>
            <a:ln>
              <a:noFill/>
            </a:ln>
            <a:effectLst/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accent2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GG!$B$32:$E$32</c:f>
              <c:strCache>
                <c:ptCount val="4"/>
                <c:pt idx="0">
                  <c:v>Empreses</c:v>
                </c:pt>
                <c:pt idx="1">
                  <c:v>Total llocs de treball</c:v>
                </c:pt>
                <c:pt idx="2">
                  <c:v>RGSS</c:v>
                </c:pt>
                <c:pt idx="3">
                  <c:v>RETA</c:v>
                </c:pt>
              </c:strCache>
            </c:strRef>
          </c:cat>
          <c:val>
            <c:numRef>
              <c:f>GG!$B$36:$E$36</c:f>
              <c:numCache>
                <c:formatCode>0.0%</c:formatCode>
                <c:ptCount val="4"/>
                <c:pt idx="0">
                  <c:v>5.0860815235495328E-3</c:v>
                </c:pt>
                <c:pt idx="1">
                  <c:v>2.1830402555807094E-2</c:v>
                </c:pt>
                <c:pt idx="2">
                  <c:v>2.3143038694358048E-2</c:v>
                </c:pt>
                <c:pt idx="3">
                  <c:v>1.4555179931681568E-2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8B5-4892-9113-2B83CB85B4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10"/>
        <c:axId val="476525680"/>
        <c:axId val="476528304"/>
      </c:barChart>
      <c:catAx>
        <c:axId val="476525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476528304"/>
        <c:crosses val="autoZero"/>
        <c:auto val="1"/>
        <c:lblAlgn val="ctr"/>
        <c:lblOffset val="100"/>
        <c:noMultiLvlLbl val="0"/>
      </c:catAx>
      <c:valAx>
        <c:axId val="476528304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4765256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1047549109704414E-2"/>
          <c:y val="0.17267697885789748"/>
          <c:w val="0.90939689807217527"/>
          <c:h val="0.5721285918444876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9999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rgbClr val="009999"/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G7S1!$A$28:$A$35</c:f>
              <c:strCache>
                <c:ptCount val="8"/>
                <c:pt idx="0">
                  <c:v>Agricultura</c:v>
                </c:pt>
                <c:pt idx="1">
                  <c:v>Construcció</c:v>
                </c:pt>
                <c:pt idx="2">
                  <c:v>Comerç</c:v>
                </c:pt>
                <c:pt idx="3">
                  <c:v>Indústria</c:v>
                </c:pt>
                <c:pt idx="4">
                  <c:v>Serveis a la ciutadania</c:v>
                </c:pt>
                <c:pt idx="5">
                  <c:v>Serveis al consumidor</c:v>
                </c:pt>
                <c:pt idx="6">
                  <c:v>Serveis relacionats amb l'empresa</c:v>
                </c:pt>
                <c:pt idx="7">
                  <c:v>Total llocs treball</c:v>
                </c:pt>
              </c:strCache>
            </c:strRef>
          </c:cat>
          <c:val>
            <c:numRef>
              <c:f>G7S1!$C$28:$C$35</c:f>
              <c:numCache>
                <c:formatCode>0.0%</c:formatCode>
                <c:ptCount val="8"/>
                <c:pt idx="0">
                  <c:v>1.098901098901095E-2</c:v>
                </c:pt>
                <c:pt idx="1">
                  <c:v>-2.3441860465116315E-2</c:v>
                </c:pt>
                <c:pt idx="2">
                  <c:v>-4.6739718614718595E-2</c:v>
                </c:pt>
                <c:pt idx="3">
                  <c:v>7.3486753045832742E-3</c:v>
                </c:pt>
                <c:pt idx="4">
                  <c:v>-5.5747951685108932E-3</c:v>
                </c:pt>
                <c:pt idx="5">
                  <c:v>8.6560364464692396E-2</c:v>
                </c:pt>
                <c:pt idx="6">
                  <c:v>-5.9410330303701908E-3</c:v>
                </c:pt>
                <c:pt idx="7">
                  <c:v>-2.4401485779356191E-3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6D-40DC-B192-6C29D1665D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558455600"/>
        <c:axId val="558451336"/>
      </c:barChart>
      <c:catAx>
        <c:axId val="5584556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558451336"/>
        <c:crosses val="autoZero"/>
        <c:auto val="1"/>
        <c:lblAlgn val="ctr"/>
        <c:lblOffset val="100"/>
        <c:noMultiLvlLbl val="0"/>
      </c:catAx>
      <c:valAx>
        <c:axId val="558451336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5584556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959150740200713"/>
          <c:y val="8.9101627433106331E-2"/>
          <c:w val="0.636668163341506"/>
          <c:h val="0.81647641964716611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1F5C-4D31-8730-BA0A43C18588}"/>
              </c:ext>
            </c:extLst>
          </c:dPt>
          <c:dPt>
            <c:idx val="1"/>
            <c:bubble3D val="0"/>
            <c:spPr>
              <a:solidFill>
                <a:srgbClr val="73AF48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1F5C-4D31-8730-BA0A43C18588}"/>
              </c:ext>
            </c:extLst>
          </c:dPt>
          <c:dPt>
            <c:idx val="2"/>
            <c:bubble3D val="0"/>
            <c:spPr>
              <a:solidFill>
                <a:srgbClr val="EDAD08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1F5C-4D31-8730-BA0A43C18588}"/>
              </c:ext>
            </c:extLst>
          </c:dPt>
          <c:dPt>
            <c:idx val="3"/>
            <c:bubble3D val="0"/>
            <c:spPr>
              <a:solidFill>
                <a:srgbClr val="E17C0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1F5C-4D31-8730-BA0A43C18588}"/>
              </c:ext>
            </c:extLst>
          </c:dPt>
          <c:dPt>
            <c:idx val="4"/>
            <c:bubble3D val="0"/>
            <c:spPr>
              <a:solidFill>
                <a:srgbClr val="38A6A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1F5C-4D31-8730-BA0A43C18588}"/>
              </c:ext>
            </c:extLst>
          </c:dPt>
          <c:dPt>
            <c:idx val="5"/>
            <c:bubble3D val="0"/>
            <c:spPr>
              <a:solidFill>
                <a:srgbClr val="94346E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1F5C-4D31-8730-BA0A43C18588}"/>
              </c:ext>
            </c:extLst>
          </c:dPt>
          <c:dPt>
            <c:idx val="6"/>
            <c:bubble3D val="0"/>
            <c:spPr>
              <a:solidFill>
                <a:srgbClr val="0F855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1F5C-4D31-8730-BA0A43C18588}"/>
              </c:ext>
            </c:extLst>
          </c:dPt>
          <c:dLbls>
            <c:dLbl>
              <c:idx val="0"/>
              <c:layout>
                <c:manualLayout>
                  <c:x val="-4.1486585214671025E-3"/>
                  <c:y val="0.11970732344897844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F5C-4D31-8730-BA0A43C18588}"/>
                </c:ext>
              </c:extLst>
            </c:dLbl>
            <c:dLbl>
              <c:idx val="1"/>
              <c:layout>
                <c:manualLayout>
                  <c:x val="0"/>
                  <c:y val="2.6601627433106307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F5C-4D31-8730-BA0A43C18588}"/>
                </c:ext>
              </c:extLst>
            </c:dLbl>
            <c:dLbl>
              <c:idx val="2"/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1F5C-4D31-8730-BA0A43C18588}"/>
                </c:ext>
              </c:extLst>
            </c:dLbl>
            <c:dLbl>
              <c:idx val="3"/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7-1F5C-4D31-8730-BA0A43C18588}"/>
                </c:ext>
              </c:extLst>
            </c:dLbl>
            <c:dLbl>
              <c:idx val="4"/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9-1F5C-4D31-8730-BA0A43C18588}"/>
                </c:ext>
              </c:extLst>
            </c:dLbl>
            <c:dLbl>
              <c:idx val="5"/>
              <c:layout>
                <c:manualLayout>
                  <c:x val="6.2229877822006542E-3"/>
                  <c:y val="-7.980488229931899E-3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rgbClr val="FBE5D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F5C-4D31-8730-BA0A43C18588}"/>
                </c:ext>
              </c:extLst>
            </c:dLbl>
            <c:dLbl>
              <c:idx val="6"/>
              <c:layout>
                <c:manualLayout>
                  <c:x val="0"/>
                  <c:y val="2.394146468979565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rgbClr val="FBE5D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F5C-4D31-8730-BA0A43C18588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T7S2!$M$45:$S$45</c:f>
              <c:strCache>
                <c:ptCount val="7"/>
                <c:pt idx="0">
                  <c:v>Agricultura</c:v>
                </c:pt>
                <c:pt idx="1">
                  <c:v>Construcció</c:v>
                </c:pt>
                <c:pt idx="2">
                  <c:v>Comerç</c:v>
                </c:pt>
                <c:pt idx="3">
                  <c:v>Indústria</c:v>
                </c:pt>
                <c:pt idx="4">
                  <c:v>Serveis a la ciutadania</c:v>
                </c:pt>
                <c:pt idx="5">
                  <c:v>Serveis al consumidor</c:v>
                </c:pt>
                <c:pt idx="6">
                  <c:v>Serveis relacionats amb l'empresa</c:v>
                </c:pt>
              </c:strCache>
            </c:strRef>
          </c:cat>
          <c:val>
            <c:numRef>
              <c:f>T7S2!$M$50:$S$50</c:f>
              <c:numCache>
                <c:formatCode>0.0%</c:formatCode>
                <c:ptCount val="7"/>
                <c:pt idx="0">
                  <c:v>2.9589288101122507E-3</c:v>
                </c:pt>
                <c:pt idx="1">
                  <c:v>6.9832292422888326E-2</c:v>
                </c:pt>
                <c:pt idx="2">
                  <c:v>0.18565247132145393</c:v>
                </c:pt>
                <c:pt idx="3">
                  <c:v>0.14296946458851495</c:v>
                </c:pt>
                <c:pt idx="4">
                  <c:v>0.15571723228770537</c:v>
                </c:pt>
                <c:pt idx="5">
                  <c:v>0.13940774248670579</c:v>
                </c:pt>
                <c:pt idx="6">
                  <c:v>0.30346186808261938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1F5C-4D31-8730-BA0A43C185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47485492678058E-2"/>
          <c:y val="3.5383983339893427E-2"/>
          <c:w val="0.89953749038128428"/>
          <c:h val="0.7795109259763015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G7S2!$J$2</c:f>
              <c:strCache>
                <c:ptCount val="1"/>
                <c:pt idx="0">
                  <c:v>Dones</c:v>
                </c:pt>
              </c:strCache>
            </c:strRef>
          </c:tx>
          <c:spPr>
            <a:solidFill>
              <a:srgbClr val="94346E"/>
            </a:solidFill>
            <a:ln>
              <a:noFill/>
            </a:ln>
            <a:effectLst/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G7S2!$I$3:$I$9</c:f>
              <c:strCache>
                <c:ptCount val="7"/>
                <c:pt idx="0">
                  <c:v>AGRICULTURA</c:v>
                </c:pt>
                <c:pt idx="1">
                  <c:v>CONSTRUCCIÓ</c:v>
                </c:pt>
                <c:pt idx="2">
                  <c:v>COMERÇ</c:v>
                </c:pt>
                <c:pt idx="3">
                  <c:v>INDÚSTRIA</c:v>
                </c:pt>
                <c:pt idx="4">
                  <c:v>SERVEIS A LA CIUTADANIA</c:v>
                </c:pt>
                <c:pt idx="5">
                  <c:v>SERVEIS AL CONSUMIDOR</c:v>
                </c:pt>
                <c:pt idx="6">
                  <c:v>SERVEIS RELACIONATS AMB L’EMPRESA</c:v>
                </c:pt>
              </c:strCache>
            </c:strRef>
          </c:cat>
          <c:val>
            <c:numRef>
              <c:f>G7S2!$J$3:$J$9</c:f>
              <c:numCache>
                <c:formatCode>0.0%</c:formatCode>
                <c:ptCount val="7"/>
                <c:pt idx="0">
                  <c:v>0.22940655447298494</c:v>
                </c:pt>
                <c:pt idx="1">
                  <c:v>0.11930943891912178</c:v>
                </c:pt>
                <c:pt idx="2">
                  <c:v>0.47682708189223144</c:v>
                </c:pt>
                <c:pt idx="3">
                  <c:v>0.33134131363311398</c:v>
                </c:pt>
                <c:pt idx="4">
                  <c:v>0.70825549103761676</c:v>
                </c:pt>
                <c:pt idx="5">
                  <c:v>0.52255978342607912</c:v>
                </c:pt>
                <c:pt idx="6">
                  <c:v>0.40516288389124955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46-45B6-AE7B-AA80C2BB0C9F}"/>
            </c:ext>
          </c:extLst>
        </c:ser>
        <c:ser>
          <c:idx val="1"/>
          <c:order val="1"/>
          <c:tx>
            <c:strRef>
              <c:f>G7S2!$K$2</c:f>
              <c:strCache>
                <c:ptCount val="1"/>
                <c:pt idx="0">
                  <c:v>Homes</c:v>
                </c:pt>
              </c:strCache>
            </c:strRef>
          </c:tx>
          <c:spPr>
            <a:solidFill>
              <a:schemeClr val="bg2"/>
            </a:solidFill>
            <a:ln>
              <a:noFill/>
            </a:ln>
            <a:effectLst/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G7S2!$I$3:$I$9</c:f>
              <c:strCache>
                <c:ptCount val="7"/>
                <c:pt idx="0">
                  <c:v>AGRICULTURA</c:v>
                </c:pt>
                <c:pt idx="1">
                  <c:v>CONSTRUCCIÓ</c:v>
                </c:pt>
                <c:pt idx="2">
                  <c:v>COMERÇ</c:v>
                </c:pt>
                <c:pt idx="3">
                  <c:v>INDÚSTRIA</c:v>
                </c:pt>
                <c:pt idx="4">
                  <c:v>SERVEIS A LA CIUTADANIA</c:v>
                </c:pt>
                <c:pt idx="5">
                  <c:v>SERVEIS AL CONSUMIDOR</c:v>
                </c:pt>
                <c:pt idx="6">
                  <c:v>SERVEIS RELACIONATS AMB L’EMPRESA</c:v>
                </c:pt>
              </c:strCache>
            </c:strRef>
          </c:cat>
          <c:val>
            <c:numRef>
              <c:f>G7S2!$K$3:$K$9</c:f>
              <c:numCache>
                <c:formatCode>0.0%</c:formatCode>
                <c:ptCount val="7"/>
                <c:pt idx="0">
                  <c:v>0.77059344552701503</c:v>
                </c:pt>
                <c:pt idx="1">
                  <c:v>0.88069056108087818</c:v>
                </c:pt>
                <c:pt idx="2">
                  <c:v>0.52317291810776856</c:v>
                </c:pt>
                <c:pt idx="3">
                  <c:v>0.66865868636688608</c:v>
                </c:pt>
                <c:pt idx="4">
                  <c:v>0.29174450896238324</c:v>
                </c:pt>
                <c:pt idx="5">
                  <c:v>0.47744021657392088</c:v>
                </c:pt>
                <c:pt idx="6">
                  <c:v>0.59483711610875045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546-45B6-AE7B-AA80C2BB0C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832249432"/>
        <c:axId val="832250088"/>
      </c:barChart>
      <c:catAx>
        <c:axId val="832249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832250088"/>
        <c:crosses val="autoZero"/>
        <c:auto val="1"/>
        <c:lblAlgn val="ctr"/>
        <c:lblOffset val="100"/>
        <c:noMultiLvlLbl val="0"/>
      </c:catAx>
      <c:valAx>
        <c:axId val="832250088"/>
        <c:scaling>
          <c:orientation val="minMax"/>
          <c:max val="1"/>
        </c:scaling>
        <c:delete val="0"/>
        <c:axPos val="l"/>
        <c:majorGridlines>
          <c:spPr>
            <a:ln w="3175" cap="flat" cmpd="sng" algn="ctr">
              <a:noFill/>
              <a:round/>
            </a:ln>
            <a:effectLst/>
          </c:spPr>
        </c:majorGridlines>
        <c:numFmt formatCode="0.0%" sourceLinked="0"/>
        <c:majorTickMark val="out"/>
        <c:minorTickMark val="none"/>
        <c:tickLblPos val="nextTo"/>
        <c:spPr>
          <a:noFill/>
          <a:ln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8322494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9649201192134844"/>
          <c:y val="0.9217565652866152"/>
          <c:w val="0.17376634787604339"/>
          <c:h val="5.816777327098457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'TTC1'!$A$11</c:f>
              <c:strCache>
                <c:ptCount val="1"/>
                <c:pt idx="0">
                  <c:v>Baix Llobregat</c:v>
                </c:pt>
              </c:strCache>
            </c:strRef>
          </c:tx>
          <c:spPr>
            <a:solidFill>
              <a:srgbClr val="009999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rgbClr val="009999"/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'TTC1'!$B$10:$C$10</c:f>
              <c:strCache>
                <c:ptCount val="2"/>
                <c:pt idx="0">
                  <c:v>Activitats de tecnologia alta i mitjana-alta</c:v>
                </c:pt>
                <c:pt idx="1">
                  <c:v>Activitats basades en el coneixement</c:v>
                </c:pt>
              </c:strCache>
            </c:strRef>
          </c:cat>
          <c:val>
            <c:numRef>
              <c:f>'TTC1'!$B$11:$C$11</c:f>
              <c:numCache>
                <c:formatCode>0.0%</c:formatCode>
                <c:ptCount val="2"/>
                <c:pt idx="0">
                  <c:v>0.38303655107778817</c:v>
                </c:pt>
                <c:pt idx="1">
                  <c:v>0.41808992680376439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FEE-4678-8DFA-7B72C4CF3BBF}"/>
            </c:ext>
          </c:extLst>
        </c:ser>
        <c:ser>
          <c:idx val="1"/>
          <c:order val="1"/>
          <c:tx>
            <c:strRef>
              <c:f>'TTC1'!$A$12</c:f>
              <c:strCache>
                <c:ptCount val="1"/>
                <c:pt idx="0">
                  <c:v>Àmbit Territorial Metropolità</c:v>
                </c:pt>
              </c:strCache>
            </c:strRef>
          </c:tx>
          <c:spPr>
            <a:solidFill>
              <a:srgbClr val="E17C05"/>
            </a:solidFill>
            <a:ln>
              <a:noFill/>
            </a:ln>
            <a:effectLst/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'TTC1'!$B$10:$C$10</c:f>
              <c:strCache>
                <c:ptCount val="2"/>
                <c:pt idx="0">
                  <c:v>Activitats de tecnologia alta i mitjana-alta</c:v>
                </c:pt>
                <c:pt idx="1">
                  <c:v>Activitats basades en el coneixement</c:v>
                </c:pt>
              </c:strCache>
            </c:strRef>
          </c:cat>
          <c:val>
            <c:numRef>
              <c:f>'TTC1'!$B$12:$C$12</c:f>
              <c:numCache>
                <c:formatCode>0.0%</c:formatCode>
                <c:ptCount val="2"/>
                <c:pt idx="0">
                  <c:v>0.41111886891255017</c:v>
                </c:pt>
                <c:pt idx="1">
                  <c:v>0.5163455273201154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FEE-4678-8DFA-7B72C4CF3BBF}"/>
            </c:ext>
          </c:extLst>
        </c:ser>
        <c:ser>
          <c:idx val="2"/>
          <c:order val="2"/>
          <c:tx>
            <c:strRef>
              <c:f>'TTC1'!$A$13</c:f>
              <c:strCache>
                <c:ptCount val="1"/>
                <c:pt idx="0">
                  <c:v>Catalunya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'TTC1'!$B$10:$C$10</c:f>
              <c:strCache>
                <c:ptCount val="2"/>
                <c:pt idx="0">
                  <c:v>Activitats de tecnologia alta i mitjana-alta</c:v>
                </c:pt>
                <c:pt idx="1">
                  <c:v>Activitats basades en el coneixement</c:v>
                </c:pt>
              </c:strCache>
            </c:strRef>
          </c:cat>
          <c:val>
            <c:numRef>
              <c:f>'TTC1'!$B$13:$C$13</c:f>
              <c:numCache>
                <c:formatCode>0.0%</c:formatCode>
                <c:ptCount val="2"/>
                <c:pt idx="0">
                  <c:v>0.32809366580914379</c:v>
                </c:pt>
                <c:pt idx="1">
                  <c:v>0.49890165638506517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FEE-4678-8DFA-7B72C4CF3B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10510392"/>
        <c:axId val="710519248"/>
      </c:barChart>
      <c:catAx>
        <c:axId val="710510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710519248"/>
        <c:crosses val="autoZero"/>
        <c:auto val="1"/>
        <c:lblAlgn val="ctr"/>
        <c:lblOffset val="100"/>
        <c:noMultiLvlLbl val="0"/>
      </c:catAx>
      <c:valAx>
        <c:axId val="710519248"/>
        <c:scaling>
          <c:orientation val="minMax"/>
        </c:scaling>
        <c:delete val="0"/>
        <c:axPos val="l"/>
        <c:majorGridlines>
          <c:spPr>
            <a:ln w="3175" cap="flat" cmpd="sng" algn="ctr">
              <a:noFill/>
              <a:prstDash val="sysDash"/>
              <a:round/>
            </a:ln>
            <a:effectLst/>
          </c:spPr>
        </c:majorGridlines>
        <c:numFmt formatCode="0.0%" sourceLinked="1"/>
        <c:majorTickMark val="out"/>
        <c:minorTickMark val="none"/>
        <c:tickLblPos val="nextTo"/>
        <c:spPr>
          <a:noFill/>
          <a:ln w="3175"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j-lt"/>
                <a:ea typeface="+mn-ea"/>
                <a:cs typeface="+mn-cs"/>
              </a:defRPr>
            </a:pPr>
            <a:endParaRPr lang="ca-ES"/>
          </a:p>
        </c:txPr>
        <c:crossAx val="7105103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ca-ES" b="1">
                <a:solidFill>
                  <a:sysClr val="windowText" lastClr="000000"/>
                </a:solidFill>
              </a:rPr>
              <a:t>Evolució</a:t>
            </a:r>
            <a:r>
              <a:rPr lang="ca-ES" b="1" baseline="0">
                <a:solidFill>
                  <a:sysClr val="windowText" lastClr="000000"/>
                </a:solidFill>
              </a:rPr>
              <a:t> recent </a:t>
            </a:r>
            <a:r>
              <a:rPr lang="ca-ES" b="1">
                <a:solidFill>
                  <a:sysClr val="windowText" lastClr="000000"/>
                </a:solidFill>
              </a:rPr>
              <a:t>de l'estructura productiva</a:t>
            </a:r>
            <a:r>
              <a:rPr lang="ca-ES" b="1" baseline="0">
                <a:solidFill>
                  <a:sysClr val="windowText" lastClr="000000"/>
                </a:solidFill>
              </a:rPr>
              <a:t> del</a:t>
            </a:r>
            <a:r>
              <a:rPr lang="ca-ES" b="1">
                <a:solidFill>
                  <a:sysClr val="windowText" lastClr="000000"/>
                </a:solidFill>
              </a:rPr>
              <a:t> Baix</a:t>
            </a:r>
            <a:r>
              <a:rPr lang="ca-ES" b="1" baseline="0">
                <a:solidFill>
                  <a:sysClr val="windowText" lastClr="000000"/>
                </a:solidFill>
              </a:rPr>
              <a:t> Llobregat.</a:t>
            </a:r>
            <a:endParaRPr lang="ca-ES" b="1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>
        <c:manualLayout>
          <c:layoutTarget val="inner"/>
          <c:xMode val="edge"/>
          <c:yMode val="edge"/>
          <c:x val="6.4932135452980044E-2"/>
          <c:y val="0.12378798709148438"/>
          <c:w val="0.91856167710951386"/>
          <c:h val="0.6645578202688923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GG!$A$65</c:f>
              <c:strCache>
                <c:ptCount val="1"/>
                <c:pt idx="0">
                  <c:v>Variació anual</c:v>
                </c:pt>
              </c:strCache>
            </c:strRef>
          </c:tx>
          <c:spPr>
            <a:solidFill>
              <a:srgbClr val="009999"/>
            </a:solidFill>
            <a:ln>
              <a:noFill/>
            </a:ln>
            <a:effectLst/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rgbClr val="009999"/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GG!$B$32:$E$32</c:f>
              <c:strCache>
                <c:ptCount val="4"/>
                <c:pt idx="0">
                  <c:v>Empreses</c:v>
                </c:pt>
                <c:pt idx="1">
                  <c:v>Total llocs de treball</c:v>
                </c:pt>
                <c:pt idx="2">
                  <c:v>RGSS</c:v>
                </c:pt>
                <c:pt idx="3">
                  <c:v>RETA</c:v>
                </c:pt>
              </c:strCache>
            </c:strRef>
          </c:cat>
          <c:val>
            <c:numRef>
              <c:f>GG!$B$65:$E$65</c:f>
              <c:numCache>
                <c:formatCode>0.0%</c:formatCode>
                <c:ptCount val="4"/>
                <c:pt idx="0">
                  <c:v>6.0120240480961923E-3</c:v>
                </c:pt>
                <c:pt idx="1">
                  <c:v>1.5176181672691151E-2</c:v>
                </c:pt>
                <c:pt idx="2">
                  <c:v>1.6052081505002314E-2</c:v>
                </c:pt>
                <c:pt idx="3">
                  <c:v>9.5810824584649876E-3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56-4E0D-BC53-19A6F0D7CFE4}"/>
            </c:ext>
          </c:extLst>
        </c:ser>
        <c:ser>
          <c:idx val="1"/>
          <c:order val="1"/>
          <c:tx>
            <c:strRef>
              <c:f>GG!$A$66</c:f>
              <c:strCache>
                <c:ptCount val="1"/>
                <c:pt idx="0">
                  <c:v>Variació 2019</c:v>
                </c:pt>
              </c:strCache>
            </c:strRef>
          </c:tx>
          <c:spPr>
            <a:solidFill>
              <a:srgbClr val="A5A5A5"/>
            </a:solidFill>
            <a:ln>
              <a:noFill/>
            </a:ln>
            <a:effectLst/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GG!$B$32:$E$32</c:f>
              <c:strCache>
                <c:ptCount val="4"/>
                <c:pt idx="0">
                  <c:v>Empreses</c:v>
                </c:pt>
                <c:pt idx="1">
                  <c:v>Total llocs de treball</c:v>
                </c:pt>
                <c:pt idx="2">
                  <c:v>RGSS</c:v>
                </c:pt>
                <c:pt idx="3">
                  <c:v>RETA</c:v>
                </c:pt>
              </c:strCache>
            </c:strRef>
          </c:cat>
          <c:val>
            <c:numRef>
              <c:f>GG!$B$66:$E$66</c:f>
              <c:numCache>
                <c:formatCode>0.0%</c:formatCode>
                <c:ptCount val="4"/>
                <c:pt idx="0">
                  <c:v>-5.7150523209015293E-2</c:v>
                </c:pt>
                <c:pt idx="1">
                  <c:v>0.20767586978857219</c:v>
                </c:pt>
                <c:pt idx="2">
                  <c:v>0.2029872063235372</c:v>
                </c:pt>
                <c:pt idx="3">
                  <c:v>-1.8937818189021613E-2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956-4E0D-BC53-19A6F0D7CF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10"/>
        <c:axId val="476525680"/>
        <c:axId val="476528304"/>
      </c:barChart>
      <c:catAx>
        <c:axId val="476525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476528304"/>
        <c:crosses val="autoZero"/>
        <c:auto val="1"/>
        <c:lblAlgn val="ctr"/>
        <c:lblOffset val="100"/>
        <c:noMultiLvlLbl val="0"/>
      </c:catAx>
      <c:valAx>
        <c:axId val="476528304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4765256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8110744820407485"/>
          <c:y val="0.88400836740915145"/>
          <c:w val="0.38421393289736588"/>
          <c:h val="9.262920879555747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ca-ES" b="1">
                <a:solidFill>
                  <a:sysClr val="windowText" lastClr="000000"/>
                </a:solidFill>
              </a:rPr>
              <a:t>Comptes</a:t>
            </a:r>
            <a:r>
              <a:rPr lang="ca-ES" b="1" baseline="0">
                <a:solidFill>
                  <a:sysClr val="windowText" lastClr="000000"/>
                </a:solidFill>
              </a:rPr>
              <a:t> de cotització segons àmbit territorial</a:t>
            </a:r>
            <a:endParaRPr lang="ca-ES" b="1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'GE1'!$A$32</c:f>
              <c:strCache>
                <c:ptCount val="1"/>
                <c:pt idx="0">
                  <c:v>Baix Llobregat</c:v>
                </c:pt>
              </c:strCache>
            </c:strRef>
          </c:tx>
          <c:spPr>
            <a:solidFill>
              <a:srgbClr val="009999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1.6551724137931035E-2"/>
                  <c:y val="1.74748726467056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C3B-4E66-838F-9E8C8FDF6408}"/>
                </c:ext>
              </c:extLst>
            </c:dLbl>
            <c:dLbl>
              <c:idx val="1"/>
              <c:layout>
                <c:manualLayout>
                  <c:x val="-1.1034482758620689E-2"/>
                  <c:y val="2.09698471760468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C3B-4E66-838F-9E8C8FDF6408}"/>
                </c:ext>
              </c:extLst>
            </c:dLbl>
            <c:dLbl>
              <c:idx val="2"/>
              <c:layout>
                <c:manualLayout>
                  <c:x val="-1.1034482758620689E-2"/>
                  <c:y val="6.989949058682273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5C3B-4E66-838F-9E8C8FDF640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rgbClr val="009999"/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'GE1'!$C$31:$E$31</c:f>
              <c:strCache>
                <c:ptCount val="3"/>
                <c:pt idx="0">
                  <c:v>variació 2026-2025</c:v>
                </c:pt>
                <c:pt idx="1">
                  <c:v>variació 2026-2019</c:v>
                </c:pt>
                <c:pt idx="2">
                  <c:v>variació 2026-2008</c:v>
                </c:pt>
              </c:strCache>
            </c:strRef>
          </c:cat>
          <c:val>
            <c:numRef>
              <c:f>'GE1'!$C$32:$E$32</c:f>
              <c:numCache>
                <c:formatCode>0.0%</c:formatCode>
                <c:ptCount val="3"/>
                <c:pt idx="0">
                  <c:v>6.0120240480961923E-3</c:v>
                </c:pt>
                <c:pt idx="1">
                  <c:v>-5.7150523209015293E-2</c:v>
                </c:pt>
                <c:pt idx="2">
                  <c:v>-0.12277928021635115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A0-4798-810F-ADC702694F41}"/>
            </c:ext>
          </c:extLst>
        </c:ser>
        <c:ser>
          <c:idx val="1"/>
          <c:order val="1"/>
          <c:tx>
            <c:strRef>
              <c:f>'GE1'!$A$33</c:f>
              <c:strCache>
                <c:ptCount val="1"/>
                <c:pt idx="0">
                  <c:v>Àrea Metropolitana de Barcelona</c:v>
                </c:pt>
              </c:strCache>
            </c:strRef>
          </c:tx>
          <c:spPr>
            <a:solidFill>
              <a:srgbClr val="FF9999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5.5172413793103444E-3"/>
                  <c:y val="6.989949058682273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C3B-4E66-838F-9E8C8FDF6408}"/>
                </c:ext>
              </c:extLst>
            </c:dLbl>
            <c:dLbl>
              <c:idx val="1"/>
              <c:layout>
                <c:manualLayout>
                  <c:x val="-1.2873563218390838E-2"/>
                  <c:y val="1.0484923588023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C3B-4E66-838F-9E8C8FDF6408}"/>
                </c:ext>
              </c:extLst>
            </c:dLbl>
            <c:dLbl>
              <c:idx val="2"/>
              <c:layout>
                <c:manualLayout>
                  <c:x val="5.5172413793103444E-3"/>
                  <c:y val="2.09698471760467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5C3B-4E66-838F-9E8C8FDF640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'GE1'!$C$31:$E$31</c:f>
              <c:strCache>
                <c:ptCount val="3"/>
                <c:pt idx="0">
                  <c:v>variació 2026-2025</c:v>
                </c:pt>
                <c:pt idx="1">
                  <c:v>variació 2026-2019</c:v>
                </c:pt>
                <c:pt idx="2">
                  <c:v>variació 2026-2008</c:v>
                </c:pt>
              </c:strCache>
            </c:strRef>
          </c:cat>
          <c:val>
            <c:numRef>
              <c:f>'GE1'!$C$33:$E$33</c:f>
              <c:numCache>
                <c:formatCode>0.0%</c:formatCode>
                <c:ptCount val="3"/>
                <c:pt idx="0">
                  <c:v>3.4301476844264128E-3</c:v>
                </c:pt>
                <c:pt idx="1">
                  <c:v>-6.192437790950802E-2</c:v>
                </c:pt>
                <c:pt idx="2">
                  <c:v>-9.4560412474442579E-2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6A0-4798-810F-ADC702694F41}"/>
            </c:ext>
          </c:extLst>
        </c:ser>
        <c:ser>
          <c:idx val="2"/>
          <c:order val="2"/>
          <c:tx>
            <c:strRef>
              <c:f>'GE1'!$A$34</c:f>
              <c:strCache>
                <c:ptCount val="1"/>
                <c:pt idx="0">
                  <c:v>Àmbit Territorial Metropolità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5.5172413793103444E-3"/>
                  <c:y val="1.0484923588023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C3B-4E66-838F-9E8C8FDF6408}"/>
                </c:ext>
              </c:extLst>
            </c:dLbl>
            <c:dLbl>
              <c:idx val="1"/>
              <c:layout>
                <c:manualLayout>
                  <c:x val="1.8390804597701149E-3"/>
                  <c:y val="6.989949058682209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C3B-4E66-838F-9E8C8FDF6408}"/>
                </c:ext>
              </c:extLst>
            </c:dLbl>
            <c:dLbl>
              <c:idx val="2"/>
              <c:layout>
                <c:manualLayout>
                  <c:x val="1.4712643678160919E-2"/>
                  <c:y val="1.74748726467056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5C3B-4E66-838F-9E8C8FDF640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'GE1'!$C$31:$E$31</c:f>
              <c:strCache>
                <c:ptCount val="3"/>
                <c:pt idx="0">
                  <c:v>variació 2026-2025</c:v>
                </c:pt>
                <c:pt idx="1">
                  <c:v>variació 2026-2019</c:v>
                </c:pt>
                <c:pt idx="2">
                  <c:v>variació 2026-2008</c:v>
                </c:pt>
              </c:strCache>
            </c:strRef>
          </c:cat>
          <c:val>
            <c:numRef>
              <c:f>'GE1'!$C$34:$E$34</c:f>
              <c:numCache>
                <c:formatCode>0.0%</c:formatCode>
                <c:ptCount val="3"/>
                <c:pt idx="0">
                  <c:v>2.7706913811476734E-3</c:v>
                </c:pt>
                <c:pt idx="1">
                  <c:v>-6.4520221854344653E-2</c:v>
                </c:pt>
                <c:pt idx="2">
                  <c:v>-0.16094962500541898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6A0-4798-810F-ADC702694F41}"/>
            </c:ext>
          </c:extLst>
        </c:ser>
        <c:ser>
          <c:idx val="3"/>
          <c:order val="3"/>
          <c:tx>
            <c:strRef>
              <c:f>'GE1'!$A$35</c:f>
              <c:strCache>
                <c:ptCount val="1"/>
                <c:pt idx="0">
                  <c:v>Catalunya</c:v>
                </c:pt>
              </c:strCache>
            </c:strRef>
          </c:tx>
          <c:spPr>
            <a:solidFill>
              <a:srgbClr val="F8CBAD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1.8390804597701149E-2"/>
                  <c:y val="2.09698471760468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C3B-4E66-838F-9E8C8FDF6408}"/>
                </c:ext>
              </c:extLst>
            </c:dLbl>
            <c:dLbl>
              <c:idx val="1"/>
              <c:layout>
                <c:manualLayout>
                  <c:x val="1.6551724137930966E-2"/>
                  <c:y val="1.0484923588023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C3B-4E66-838F-9E8C8FDF6408}"/>
                </c:ext>
              </c:extLst>
            </c:dLbl>
            <c:dLbl>
              <c:idx val="2"/>
              <c:layout>
                <c:manualLayout>
                  <c:x val="2.7586206896551724E-2"/>
                  <c:y val="1.74748726467056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5C3B-4E66-838F-9E8C8FDF640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accent2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'GE1'!$C$31:$E$31</c:f>
              <c:strCache>
                <c:ptCount val="3"/>
                <c:pt idx="0">
                  <c:v>variació 2026-2025</c:v>
                </c:pt>
                <c:pt idx="1">
                  <c:v>variació 2026-2019</c:v>
                </c:pt>
                <c:pt idx="2">
                  <c:v>variació 2026-2008</c:v>
                </c:pt>
              </c:strCache>
            </c:strRef>
          </c:cat>
          <c:val>
            <c:numRef>
              <c:f>'GE1'!$C$35:$E$35</c:f>
              <c:numCache>
                <c:formatCode>0.0%</c:formatCode>
                <c:ptCount val="3"/>
                <c:pt idx="0">
                  <c:v>5.0860815235495328E-3</c:v>
                </c:pt>
                <c:pt idx="1">
                  <c:v>-5.5580493307091146E-2</c:v>
                </c:pt>
                <c:pt idx="2">
                  <c:v>-0.13549107613207745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B03-4DE0-9224-684CD4C48F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10"/>
        <c:axId val="476525680"/>
        <c:axId val="476528304"/>
      </c:barChart>
      <c:catAx>
        <c:axId val="476525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476528304"/>
        <c:crosses val="autoZero"/>
        <c:auto val="1"/>
        <c:lblAlgn val="ctr"/>
        <c:lblOffset val="100"/>
        <c:noMultiLvlLbl val="0"/>
      </c:catAx>
      <c:valAx>
        <c:axId val="476528304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4765256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>
        <c:manualLayout>
          <c:layoutTarget val="inner"/>
          <c:xMode val="edge"/>
          <c:yMode val="edge"/>
          <c:x val="9.1684269433332216E-2"/>
          <c:y val="0.1568632589463658"/>
          <c:w val="0.88921695587713101"/>
          <c:h val="0.7530971922413927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'GE2'!$C$31</c:f>
              <c:strCache>
                <c:ptCount val="1"/>
                <c:pt idx="0">
                  <c:v>Variació interanual</c:v>
                </c:pt>
              </c:strCache>
            </c:strRef>
          </c:tx>
          <c:spPr>
            <a:solidFill>
              <a:srgbClr val="009999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rgbClr val="009999"/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'GE2'!$A$34:$A$42</c:f>
              <c:numCache>
                <c:formatCode>General</c:formatCode>
                <c:ptCount val="9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</c:numCache>
            </c:numRef>
          </c:cat>
          <c:val>
            <c:numRef>
              <c:f>'GE2'!$C$34:$C$42</c:f>
              <c:numCache>
                <c:formatCode>0.0%</c:formatCode>
                <c:ptCount val="9"/>
                <c:pt idx="0">
                  <c:v>1.1544604152407028E-2</c:v>
                </c:pt>
                <c:pt idx="1">
                  <c:v>8.7513533020570199E-3</c:v>
                </c:pt>
                <c:pt idx="2">
                  <c:v>-9.3506841964046156E-2</c:v>
                </c:pt>
                <c:pt idx="3">
                  <c:v>1.775936066301613E-2</c:v>
                </c:pt>
                <c:pt idx="4">
                  <c:v>1.8467354951286898E-2</c:v>
                </c:pt>
                <c:pt idx="5">
                  <c:v>-1.0089472682276794E-2</c:v>
                </c:pt>
                <c:pt idx="6">
                  <c:v>1.1442307692307693E-2</c:v>
                </c:pt>
                <c:pt idx="7">
                  <c:v>-3.8026428367715563E-3</c:v>
                </c:pt>
                <c:pt idx="8">
                  <c:v>6.0120240480961923E-3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F0-47AA-AAF3-6ED4ED0A8A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8"/>
        <c:overlap val="32"/>
        <c:axId val="623514808"/>
        <c:axId val="623511528"/>
      </c:barChart>
      <c:catAx>
        <c:axId val="623514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623511528"/>
        <c:crosses val="autoZero"/>
        <c:auto val="1"/>
        <c:lblAlgn val="ctr"/>
        <c:lblOffset val="100"/>
        <c:noMultiLvlLbl val="0"/>
      </c:catAx>
      <c:valAx>
        <c:axId val="623511528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6235148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ysClr val="windowText" lastClr="000000"/>
                </a:solidFill>
              </a:rPr>
              <a:t>Afiliacions</a:t>
            </a:r>
            <a:r>
              <a:rPr lang="es-ES" sz="1600" b="1" baseline="0">
                <a:solidFill>
                  <a:sysClr val="windowText" lastClr="000000"/>
                </a:solidFill>
              </a:rPr>
              <a:t> al RGSS segons àmbit territorial</a:t>
            </a:r>
            <a:endParaRPr lang="es-ES" sz="1600" b="1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GRGSS1!$A$32</c:f>
              <c:strCache>
                <c:ptCount val="1"/>
                <c:pt idx="0">
                  <c:v>Baix Llobregat</c:v>
                </c:pt>
              </c:strCache>
            </c:strRef>
          </c:tx>
          <c:spPr>
            <a:solidFill>
              <a:srgbClr val="009999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rgbClr val="009999"/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GRGSS1!$C$31:$E$31</c:f>
              <c:strCache>
                <c:ptCount val="3"/>
                <c:pt idx="0">
                  <c:v>variació 2025-2026</c:v>
                </c:pt>
                <c:pt idx="1">
                  <c:v>variació 2026-2019</c:v>
                </c:pt>
                <c:pt idx="2">
                  <c:v>variació 2026-2008</c:v>
                </c:pt>
              </c:strCache>
            </c:strRef>
          </c:cat>
          <c:val>
            <c:numRef>
              <c:f>GRGSS1!$C$32:$E$32</c:f>
              <c:numCache>
                <c:formatCode>0.0%</c:formatCode>
                <c:ptCount val="3"/>
                <c:pt idx="0">
                  <c:v>1.6052081505002314E-2</c:v>
                </c:pt>
                <c:pt idx="1">
                  <c:v>0.2029872063235372</c:v>
                </c:pt>
                <c:pt idx="2">
                  <c:v>0.27840817834313064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C6-469D-A568-9A0D3294980B}"/>
            </c:ext>
          </c:extLst>
        </c:ser>
        <c:ser>
          <c:idx val="1"/>
          <c:order val="1"/>
          <c:tx>
            <c:strRef>
              <c:f>GRGSS1!$A$33</c:f>
              <c:strCache>
                <c:ptCount val="1"/>
                <c:pt idx="0">
                  <c:v>Àrea Metropolitana de Barcelona</c:v>
                </c:pt>
              </c:strCache>
            </c:strRef>
          </c:tx>
          <c:spPr>
            <a:solidFill>
              <a:srgbClr val="FF9999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1.8190086402910413E-3"/>
                  <c:y val="1.00628917528658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C94-4362-9556-0DD06AC60BAD}"/>
                </c:ext>
              </c:extLst>
            </c:dLbl>
            <c:dLbl>
              <c:idx val="2"/>
              <c:layout>
                <c:manualLayout>
                  <c:x val="-1.8190086402910413E-3"/>
                  <c:y val="2.01257835057318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C94-4362-9556-0DD06AC60BA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GRGSS1!$C$31:$E$31</c:f>
              <c:strCache>
                <c:ptCount val="3"/>
                <c:pt idx="0">
                  <c:v>variació 2025-2026</c:v>
                </c:pt>
                <c:pt idx="1">
                  <c:v>variació 2026-2019</c:v>
                </c:pt>
                <c:pt idx="2">
                  <c:v>variació 2026-2008</c:v>
                </c:pt>
              </c:strCache>
            </c:strRef>
          </c:cat>
          <c:val>
            <c:numRef>
              <c:f>GRGSS1!$C$33:$E$33</c:f>
              <c:numCache>
                <c:formatCode>0.0%</c:formatCode>
                <c:ptCount val="3"/>
                <c:pt idx="0">
                  <c:v>1.6194223693673879E-2</c:v>
                </c:pt>
                <c:pt idx="1">
                  <c:v>0.1396267492172559</c:v>
                </c:pt>
                <c:pt idx="2">
                  <c:v>0.15065342372198212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3C6-469D-A568-9A0D3294980B}"/>
            </c:ext>
          </c:extLst>
        </c:ser>
        <c:ser>
          <c:idx val="2"/>
          <c:order val="2"/>
          <c:tx>
            <c:strRef>
              <c:f>GRGSS1!$A$34</c:f>
              <c:strCache>
                <c:ptCount val="1"/>
                <c:pt idx="0">
                  <c:v>Àmbit Territorial Metropolità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7.2760345611641653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C94-4362-9556-0DD06AC60BAD}"/>
                </c:ext>
              </c:extLst>
            </c:dLbl>
            <c:dLbl>
              <c:idx val="1"/>
              <c:layout>
                <c:manualLayout>
                  <c:x val="0"/>
                  <c:y val="1.67714862547765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C94-4362-9556-0DD06AC60BAD}"/>
                </c:ext>
              </c:extLst>
            </c:dLbl>
            <c:dLbl>
              <c:idx val="2"/>
              <c:layout>
                <c:manualLayout>
                  <c:x val="1.8190086402910413E-3"/>
                  <c:y val="1.34171890038212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C94-4362-9556-0DD06AC60BA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GRGSS1!$C$31:$E$31</c:f>
              <c:strCache>
                <c:ptCount val="3"/>
                <c:pt idx="0">
                  <c:v>variació 2025-2026</c:v>
                </c:pt>
                <c:pt idx="1">
                  <c:v>variació 2026-2019</c:v>
                </c:pt>
                <c:pt idx="2">
                  <c:v>variació 2026-2008</c:v>
                </c:pt>
              </c:strCache>
            </c:strRef>
          </c:cat>
          <c:val>
            <c:numRef>
              <c:f>GRGSS1!$C$34:$E$34</c:f>
              <c:numCache>
                <c:formatCode>0.0%</c:formatCode>
                <c:ptCount val="3"/>
                <c:pt idx="0">
                  <c:v>1.7253841684622739E-2</c:v>
                </c:pt>
                <c:pt idx="1">
                  <c:v>0.14182214604157917</c:v>
                </c:pt>
                <c:pt idx="2">
                  <c:v>9.722897871053976E-2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3C6-469D-A568-9A0D3294980B}"/>
            </c:ext>
          </c:extLst>
        </c:ser>
        <c:ser>
          <c:idx val="3"/>
          <c:order val="3"/>
          <c:tx>
            <c:strRef>
              <c:f>GRGSS1!$A$35</c:f>
              <c:strCache>
                <c:ptCount val="1"/>
                <c:pt idx="0">
                  <c:v>Catalunya</c:v>
                </c:pt>
              </c:strCache>
            </c:strRef>
          </c:tx>
          <c:spPr>
            <a:solidFill>
              <a:srgbClr val="F8CBAD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3.6380172805820492E-3"/>
                  <c:y val="1.67714862547765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C94-4362-9556-0DD06AC60BA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accent2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GRGSS1!$C$31:$E$31</c:f>
              <c:strCache>
                <c:ptCount val="3"/>
                <c:pt idx="0">
                  <c:v>variació 2025-2026</c:v>
                </c:pt>
                <c:pt idx="1">
                  <c:v>variació 2026-2019</c:v>
                </c:pt>
                <c:pt idx="2">
                  <c:v>variació 2026-2008</c:v>
                </c:pt>
              </c:strCache>
            </c:strRef>
          </c:cat>
          <c:val>
            <c:numRef>
              <c:f>GRGSS1!$C$35:$E$35</c:f>
              <c:numCache>
                <c:formatCode>0.0%</c:formatCode>
                <c:ptCount val="3"/>
                <c:pt idx="0">
                  <c:v>2.3143038694358048E-2</c:v>
                </c:pt>
                <c:pt idx="1">
                  <c:v>0.1570521952461757</c:v>
                </c:pt>
                <c:pt idx="2">
                  <c:v>0.12719519547964145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3C6-469D-A568-9A0D329498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9"/>
        <c:overlap val="-9"/>
        <c:axId val="487717136"/>
        <c:axId val="487720744"/>
      </c:barChart>
      <c:catAx>
        <c:axId val="487717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487720744"/>
        <c:crosses val="autoZero"/>
        <c:auto val="1"/>
        <c:lblAlgn val="ctr"/>
        <c:lblOffset val="100"/>
        <c:noMultiLvlLbl val="0"/>
      </c:catAx>
      <c:valAx>
        <c:axId val="487720744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487717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GRGSS2!$C$31</c:f>
              <c:strCache>
                <c:ptCount val="1"/>
                <c:pt idx="0">
                  <c:v>Variació interanual</c:v>
                </c:pt>
              </c:strCache>
            </c:strRef>
          </c:tx>
          <c:spPr>
            <a:solidFill>
              <a:srgbClr val="009999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rgbClr val="009999"/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GRGSS2!$A$34:$A$42</c:f>
              <c:numCache>
                <c:formatCode>General</c:formatCode>
                <c:ptCount val="9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</c:numCache>
            </c:numRef>
          </c:cat>
          <c:val>
            <c:numRef>
              <c:f>GRGSS2!$C$34:$C$42</c:f>
              <c:numCache>
                <c:formatCode>0.0%</c:formatCode>
                <c:ptCount val="9"/>
                <c:pt idx="0">
                  <c:v>6.5922615311221025E-2</c:v>
                </c:pt>
                <c:pt idx="1">
                  <c:v>3.9051488918987888E-2</c:v>
                </c:pt>
                <c:pt idx="2">
                  <c:v>5.8376344167277508E-3</c:v>
                </c:pt>
                <c:pt idx="3">
                  <c:v>2.8879781523400962E-2</c:v>
                </c:pt>
                <c:pt idx="4">
                  <c:v>5.0585078223406778E-2</c:v>
                </c:pt>
                <c:pt idx="5">
                  <c:v>3.6576889661164208E-2</c:v>
                </c:pt>
                <c:pt idx="6">
                  <c:v>3.2587377420165951E-2</c:v>
                </c:pt>
                <c:pt idx="7">
                  <c:v>1.7402879916881768E-2</c:v>
                </c:pt>
                <c:pt idx="8">
                  <c:v>1.6052081505002314E-2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38-4E78-ADBB-4268E68436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520711304"/>
        <c:axId val="520707040"/>
      </c:barChart>
      <c:catAx>
        <c:axId val="520711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520707040"/>
        <c:crosses val="autoZero"/>
        <c:auto val="1"/>
        <c:lblAlgn val="ctr"/>
        <c:lblOffset val="100"/>
        <c:noMultiLvlLbl val="0"/>
      </c:catAx>
      <c:valAx>
        <c:axId val="520707040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5207113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ysClr val="windowText" lastClr="000000"/>
                </a:solidFill>
              </a:rPr>
              <a:t>Variació dels llocs de treball al </a:t>
            </a:r>
            <a:r>
              <a:rPr lang="es-ES" sz="1600" b="1" baseline="0">
                <a:solidFill>
                  <a:sysClr val="windowText" lastClr="000000"/>
                </a:solidFill>
              </a:rPr>
              <a:t>RGSS segons grandària del compte de cotització</a:t>
            </a:r>
            <a:endParaRPr lang="es-ES" sz="1600" b="1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GRGSS3!$A$32</c:f>
              <c:strCache>
                <c:ptCount val="1"/>
                <c:pt idx="0">
                  <c:v>Fins a 50 treballadors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accent2"/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GRGSS3!$B$31:$D$31</c:f>
              <c:strCache>
                <c:ptCount val="3"/>
                <c:pt idx="0">
                  <c:v>variació 2026-2024</c:v>
                </c:pt>
                <c:pt idx="1">
                  <c:v>variació 2026-2019</c:v>
                </c:pt>
                <c:pt idx="2">
                  <c:v>variació 2026-2008</c:v>
                </c:pt>
              </c:strCache>
            </c:strRef>
          </c:cat>
          <c:val>
            <c:numRef>
              <c:f>GRGSS3!$B$32:$D$32</c:f>
              <c:numCache>
                <c:formatCode>0.0%</c:formatCode>
                <c:ptCount val="3"/>
                <c:pt idx="0">
                  <c:v>3.088834891478934E-3</c:v>
                </c:pt>
                <c:pt idx="1">
                  <c:v>3.4374389508464068E-2</c:v>
                </c:pt>
                <c:pt idx="2">
                  <c:v>-5.8894444401511578E-2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E2-4808-9A68-FAAFEBC3DE1D}"/>
            </c:ext>
          </c:extLst>
        </c:ser>
        <c:ser>
          <c:idx val="1"/>
          <c:order val="1"/>
          <c:tx>
            <c:strRef>
              <c:f>GRGSS3!$A$33</c:f>
              <c:strCache>
                <c:ptCount val="1"/>
                <c:pt idx="0">
                  <c:v>De 51 a 250 treballadors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accent4"/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GRGSS3!$B$31:$D$31</c:f>
              <c:strCache>
                <c:ptCount val="3"/>
                <c:pt idx="0">
                  <c:v>variació 2026-2024</c:v>
                </c:pt>
                <c:pt idx="1">
                  <c:v>variació 2026-2019</c:v>
                </c:pt>
                <c:pt idx="2">
                  <c:v>variació 2026-2008</c:v>
                </c:pt>
              </c:strCache>
            </c:strRef>
          </c:cat>
          <c:val>
            <c:numRef>
              <c:f>GRGSS3!$B$33:$D$33</c:f>
              <c:numCache>
                <c:formatCode>0.0%</c:formatCode>
                <c:ptCount val="3"/>
                <c:pt idx="0">
                  <c:v>5.2247053045186641E-2</c:v>
                </c:pt>
                <c:pt idx="1">
                  <c:v>0.22295638771549264</c:v>
                </c:pt>
                <c:pt idx="2">
                  <c:v>0.24868858191991608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4E2-4808-9A68-FAAFEBC3DE1D}"/>
            </c:ext>
          </c:extLst>
        </c:ser>
        <c:ser>
          <c:idx val="2"/>
          <c:order val="2"/>
          <c:tx>
            <c:strRef>
              <c:f>GRGSS3!$A$34</c:f>
              <c:strCache>
                <c:ptCount val="1"/>
                <c:pt idx="0">
                  <c:v>251 i més treballadors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GRGSS3!$B$31:$D$31</c:f>
              <c:strCache>
                <c:ptCount val="3"/>
                <c:pt idx="0">
                  <c:v>variació 2026-2024</c:v>
                </c:pt>
                <c:pt idx="1">
                  <c:v>variació 2026-2019</c:v>
                </c:pt>
                <c:pt idx="2">
                  <c:v>variació 2026-2008</c:v>
                </c:pt>
              </c:strCache>
            </c:strRef>
          </c:cat>
          <c:val>
            <c:numRef>
              <c:f>GRGSS3!$B$34:$D$34</c:f>
              <c:numCache>
                <c:formatCode>0.0%</c:formatCode>
                <c:ptCount val="3"/>
                <c:pt idx="0">
                  <c:v>3.5741754512962041E-3</c:v>
                </c:pt>
                <c:pt idx="1">
                  <c:v>0.38030167264038234</c:v>
                </c:pt>
                <c:pt idx="2">
                  <c:v>1.2413758260412666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4E2-4808-9A68-FAAFEBC3DE1D}"/>
            </c:ext>
          </c:extLst>
        </c:ser>
        <c:ser>
          <c:idx val="3"/>
          <c:order val="3"/>
          <c:tx>
            <c:strRef>
              <c:f>GRGSS3!$A$35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009999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rgbClr val="009999"/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GRGSS3!$B$31:$D$31</c:f>
              <c:strCache>
                <c:ptCount val="3"/>
                <c:pt idx="0">
                  <c:v>variació 2026-2024</c:v>
                </c:pt>
                <c:pt idx="1">
                  <c:v>variació 2026-2019</c:v>
                </c:pt>
                <c:pt idx="2">
                  <c:v>variació 2026-2008</c:v>
                </c:pt>
              </c:strCache>
            </c:strRef>
          </c:cat>
          <c:val>
            <c:numRef>
              <c:f>GRGSS3!$B$35:$D$35</c:f>
              <c:numCache>
                <c:formatCode>0.0%</c:formatCode>
                <c:ptCount val="3"/>
                <c:pt idx="0">
                  <c:v>1.6052081505002314E-2</c:v>
                </c:pt>
                <c:pt idx="1">
                  <c:v>0.18730818140119407</c:v>
                </c:pt>
                <c:pt idx="2">
                  <c:v>0.2863416723229581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4E2-4808-9A68-FAAFEBC3DE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9"/>
        <c:overlap val="-9"/>
        <c:axId val="487717136"/>
        <c:axId val="487720744"/>
      </c:barChart>
      <c:catAx>
        <c:axId val="487717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487720744"/>
        <c:crosses val="autoZero"/>
        <c:auto val="1"/>
        <c:lblAlgn val="ctr"/>
        <c:lblOffset val="100"/>
        <c:noMultiLvlLbl val="0"/>
      </c:catAx>
      <c:valAx>
        <c:axId val="487720744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487717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b="1">
                <a:solidFill>
                  <a:sysClr val="windowText" lastClr="000000"/>
                </a:solidFill>
              </a:rPr>
              <a:t>Afiliacions</a:t>
            </a:r>
            <a:r>
              <a:rPr lang="es-ES" b="1" baseline="0">
                <a:solidFill>
                  <a:sysClr val="windowText" lastClr="000000"/>
                </a:solidFill>
              </a:rPr>
              <a:t> Règim Autònoms. Variació.</a:t>
            </a:r>
            <a:endParaRPr lang="es-ES" b="1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GRETA1!$A$32</c:f>
              <c:strCache>
                <c:ptCount val="1"/>
                <c:pt idx="0">
                  <c:v>Baix Llobregat</c:v>
                </c:pt>
              </c:strCache>
            </c:strRef>
          </c:tx>
          <c:spPr>
            <a:solidFill>
              <a:srgbClr val="009999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rgbClr val="009999"/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GRETA1!$C$31:$E$31</c:f>
              <c:strCache>
                <c:ptCount val="3"/>
                <c:pt idx="0">
                  <c:v>variació 2026-2025</c:v>
                </c:pt>
                <c:pt idx="1">
                  <c:v>variació 2026-2019</c:v>
                </c:pt>
                <c:pt idx="2">
                  <c:v>variació 2026-2008</c:v>
                </c:pt>
              </c:strCache>
            </c:strRef>
          </c:cat>
          <c:val>
            <c:numRef>
              <c:f>GRETA1!$C$32:$E$32</c:f>
              <c:numCache>
                <c:formatCode>0.0%</c:formatCode>
                <c:ptCount val="3"/>
                <c:pt idx="0">
                  <c:v>9.5810824584649876E-3</c:v>
                </c:pt>
                <c:pt idx="1">
                  <c:v>-1.8937818189021613E-2</c:v>
                </c:pt>
                <c:pt idx="2">
                  <c:v>-0.10918248043888838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14-41BB-8704-B5A64E18BA01}"/>
            </c:ext>
          </c:extLst>
        </c:ser>
        <c:ser>
          <c:idx val="1"/>
          <c:order val="1"/>
          <c:tx>
            <c:strRef>
              <c:f>GRETA1!$A$33</c:f>
              <c:strCache>
                <c:ptCount val="1"/>
                <c:pt idx="0">
                  <c:v>Àrea Metropolitana de Barcelona</c:v>
                </c:pt>
              </c:strCache>
            </c:strRef>
          </c:tx>
          <c:spPr>
            <a:solidFill>
              <a:srgbClr val="FF9999"/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1.8531383481591019E-3"/>
                  <c:y val="6.811406370381184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07F-4C0D-8882-96A9B575124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GRETA1!$C$31:$E$31</c:f>
              <c:strCache>
                <c:ptCount val="3"/>
                <c:pt idx="0">
                  <c:v>variació 2026-2025</c:v>
                </c:pt>
                <c:pt idx="1">
                  <c:v>variació 2026-2019</c:v>
                </c:pt>
                <c:pt idx="2">
                  <c:v>variació 2026-2008</c:v>
                </c:pt>
              </c:strCache>
            </c:strRef>
          </c:cat>
          <c:val>
            <c:numRef>
              <c:f>GRETA1!$C$33:$E$33</c:f>
              <c:numCache>
                <c:formatCode>0.0%</c:formatCode>
                <c:ptCount val="3"/>
                <c:pt idx="0">
                  <c:v>1.6534569459677587E-2</c:v>
                </c:pt>
                <c:pt idx="1">
                  <c:v>0.10265101349076299</c:v>
                </c:pt>
                <c:pt idx="2">
                  <c:v>6.480477928744223E-2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B14-41BB-8704-B5A64E18BA01}"/>
            </c:ext>
          </c:extLst>
        </c:ser>
        <c:ser>
          <c:idx val="2"/>
          <c:order val="2"/>
          <c:tx>
            <c:strRef>
              <c:f>GRETA1!$A$34</c:f>
              <c:strCache>
                <c:ptCount val="1"/>
                <c:pt idx="0">
                  <c:v>Àmbit Territorial Metropolità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5.5594150444775092E-3"/>
                  <c:y val="1.36230809063675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07F-4C0D-8882-96A9B575124F}"/>
                </c:ext>
              </c:extLst>
            </c:dLbl>
            <c:dLbl>
              <c:idx val="1"/>
              <c:layout>
                <c:manualLayout>
                  <c:x val="1.8531383481591019E-3"/>
                  <c:y val="6.811674535986349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74B-4E6E-A606-18A6A16A721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GRETA1!$C$31:$E$31</c:f>
              <c:strCache>
                <c:ptCount val="3"/>
                <c:pt idx="0">
                  <c:v>variació 2026-2025</c:v>
                </c:pt>
                <c:pt idx="1">
                  <c:v>variació 2026-2019</c:v>
                </c:pt>
                <c:pt idx="2">
                  <c:v>variació 2026-2008</c:v>
                </c:pt>
              </c:strCache>
            </c:strRef>
          </c:cat>
          <c:val>
            <c:numRef>
              <c:f>GRETA1!$C$34:$E$34</c:f>
              <c:numCache>
                <c:formatCode>0.0%</c:formatCode>
                <c:ptCount val="3"/>
                <c:pt idx="0">
                  <c:v>1.4394796380090497E-2</c:v>
                </c:pt>
                <c:pt idx="1">
                  <c:v>-3.5346513085175335E-2</c:v>
                </c:pt>
                <c:pt idx="2">
                  <c:v>-3.5346513085175335E-2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B14-41BB-8704-B5A64E18BA01}"/>
            </c:ext>
          </c:extLst>
        </c:ser>
        <c:ser>
          <c:idx val="3"/>
          <c:order val="3"/>
          <c:tx>
            <c:strRef>
              <c:f>GRETA1!$A$35</c:f>
              <c:strCache>
                <c:ptCount val="1"/>
                <c:pt idx="0">
                  <c:v>Catalunya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1.6678245133432527E-2"/>
                  <c:y val="6.81140637038121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07F-4C0D-8882-96A9B575124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accent2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GRETA1!$C$31:$E$31</c:f>
              <c:strCache>
                <c:ptCount val="3"/>
                <c:pt idx="0">
                  <c:v>variació 2026-2025</c:v>
                </c:pt>
                <c:pt idx="1">
                  <c:v>variació 2026-2019</c:v>
                </c:pt>
                <c:pt idx="2">
                  <c:v>variació 2026-2008</c:v>
                </c:pt>
              </c:strCache>
            </c:strRef>
          </c:cat>
          <c:val>
            <c:numRef>
              <c:f>GRETA1!$C$35:$E$35</c:f>
              <c:numCache>
                <c:formatCode>0.0%</c:formatCode>
                <c:ptCount val="3"/>
                <c:pt idx="0">
                  <c:v>1.4555179931681568E-2</c:v>
                </c:pt>
                <c:pt idx="1">
                  <c:v>4.3902350419588038E-2</c:v>
                </c:pt>
                <c:pt idx="2">
                  <c:v>-3.5388070373316954E-2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B14-41BB-8704-B5A64E18BA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87708608"/>
        <c:axId val="487707952"/>
      </c:barChart>
      <c:catAx>
        <c:axId val="4877086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487707952"/>
        <c:crosses val="autoZero"/>
        <c:auto val="1"/>
        <c:lblAlgn val="ctr"/>
        <c:lblOffset val="100"/>
        <c:noMultiLvlLbl val="0"/>
      </c:catAx>
      <c:valAx>
        <c:axId val="487707952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4877086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GRETA2!$C$31</c:f>
              <c:strCache>
                <c:ptCount val="1"/>
                <c:pt idx="0">
                  <c:v>Variació interanual</c:v>
                </c:pt>
              </c:strCache>
            </c:strRef>
          </c:tx>
          <c:spPr>
            <a:solidFill>
              <a:srgbClr val="009999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rgbClr val="009999"/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GRETA2!$A$34:$A$42</c:f>
              <c:numCache>
                <c:formatCode>General</c:formatCode>
                <c:ptCount val="9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</c:numCache>
            </c:numRef>
          </c:cat>
          <c:val>
            <c:numRef>
              <c:f>GRETA2!$C$34:$C$42</c:f>
              <c:numCache>
                <c:formatCode>0.0%</c:formatCode>
                <c:ptCount val="9"/>
                <c:pt idx="0">
                  <c:v>-2.2531870738215238E-3</c:v>
                </c:pt>
                <c:pt idx="1">
                  <c:v>0</c:v>
                </c:pt>
                <c:pt idx="2">
                  <c:v>-1.1984707117529367E-2</c:v>
                </c:pt>
                <c:pt idx="3">
                  <c:v>-2.5683695565001202E-2</c:v>
                </c:pt>
                <c:pt idx="4">
                  <c:v>8.3341907603662925E-3</c:v>
                </c:pt>
                <c:pt idx="5">
                  <c:v>-9.0816326530612241E-3</c:v>
                </c:pt>
                <c:pt idx="6">
                  <c:v>8.6499845535990116E-3</c:v>
                </c:pt>
                <c:pt idx="7">
                  <c:v>1.6334864726901481E-3</c:v>
                </c:pt>
                <c:pt idx="8">
                  <c:v>9.5810824584649876E-3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3D-474E-B112-CBD79A1A03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6"/>
        <c:axId val="511089296"/>
        <c:axId val="511088968"/>
      </c:barChart>
      <c:catAx>
        <c:axId val="5110892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511088968"/>
        <c:crosses val="autoZero"/>
        <c:auto val="1"/>
        <c:lblAlgn val="ctr"/>
        <c:lblOffset val="100"/>
        <c:noMultiLvlLbl val="0"/>
      </c:catAx>
      <c:valAx>
        <c:axId val="511088968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5110892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28575</xdr:rowOff>
    </xdr:from>
    <xdr:to>
      <xdr:col>2</xdr:col>
      <xdr:colOff>554684</xdr:colOff>
      <xdr:row>3</xdr:row>
      <xdr:rowOff>161925</xdr:rowOff>
    </xdr:to>
    <xdr:pic>
      <xdr:nvPicPr>
        <xdr:cNvPr id="2" name="Imagen 1" descr="Texto&#10;&#10;Descripción generada automáticamente con confianza baja">
          <a:extLst>
            <a:ext uri="{FF2B5EF4-FFF2-40B4-BE49-F238E27FC236}">
              <a16:creationId xmlns:a16="http://schemas.microsoft.com/office/drawing/2014/main" id="{CF133859-8630-4E8D-971F-D2FF6D7C87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28575"/>
          <a:ext cx="1811984" cy="704850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</xdr:colOff>
      <xdr:row>60</xdr:row>
      <xdr:rowOff>19050</xdr:rowOff>
    </xdr:from>
    <xdr:to>
      <xdr:col>9</xdr:col>
      <xdr:colOff>592226</xdr:colOff>
      <xdr:row>63</xdr:row>
      <xdr:rowOff>148651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E5D49DF-F352-4F0D-B06A-F1EC5FFD62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050" y="7820025"/>
          <a:ext cx="6145301" cy="701101"/>
        </a:xfrm>
        <a:prstGeom prst="rect">
          <a:avLst/>
        </a:prstGeom>
      </xdr:spPr>
    </xdr:pic>
    <xdr:clientData/>
  </xdr:twoCellAnchor>
  <xdr:twoCellAnchor editAs="oneCell">
    <xdr:from>
      <xdr:col>8</xdr:col>
      <xdr:colOff>123826</xdr:colOff>
      <xdr:row>0</xdr:row>
      <xdr:rowOff>142875</xdr:rowOff>
    </xdr:from>
    <xdr:to>
      <xdr:col>10</xdr:col>
      <xdr:colOff>542926</xdr:colOff>
      <xdr:row>3</xdr:row>
      <xdr:rowOff>117475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4E5F2F27-8C37-4510-850E-22228225C8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86351" y="142875"/>
          <a:ext cx="1638300" cy="546100"/>
        </a:xfrm>
        <a:prstGeom prst="rect">
          <a:avLst/>
        </a:prstGeom>
      </xdr:spPr>
    </xdr:pic>
    <xdr:clientData/>
  </xdr:twoCellAnchor>
  <xdr:twoCellAnchor editAs="oneCell">
    <xdr:from>
      <xdr:col>3</xdr:col>
      <xdr:colOff>481853</xdr:colOff>
      <xdr:row>60</xdr:row>
      <xdr:rowOff>114555</xdr:rowOff>
    </xdr:from>
    <xdr:to>
      <xdr:col>6</xdr:col>
      <xdr:colOff>187827</xdr:colOff>
      <xdr:row>62</xdr:row>
      <xdr:rowOff>169207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20CAAF7-0DF2-62C6-BD13-65CF4F57FF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6853" y="12015202"/>
          <a:ext cx="1521327" cy="435652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27</xdr:row>
      <xdr:rowOff>0</xdr:rowOff>
    </xdr:from>
    <xdr:to>
      <xdr:col>10</xdr:col>
      <xdr:colOff>293384</xdr:colOff>
      <xdr:row>28</xdr:row>
      <xdr:rowOff>42705</xdr:rowOff>
    </xdr:to>
    <xdr:sp macro="" textlink="">
      <xdr:nvSpPr>
        <xdr:cNvPr id="2" name="CuadroTexto 15">
          <a:extLst>
            <a:ext uri="{FF2B5EF4-FFF2-40B4-BE49-F238E27FC236}">
              <a16:creationId xmlns:a16="http://schemas.microsoft.com/office/drawing/2014/main" id="{4C46F9EF-17F9-4F8E-936B-D5EE61BA85DA}"/>
            </a:ext>
          </a:extLst>
        </xdr:cNvPr>
        <xdr:cNvSpPr txBox="1"/>
      </xdr:nvSpPr>
      <xdr:spPr>
        <a:xfrm>
          <a:off x="0" y="5200650"/>
          <a:ext cx="9218309" cy="233205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ca-E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ca-ES" sz="900">
              <a:solidFill>
                <a:schemeClr val="tx1">
                  <a:lumMod val="65000"/>
                  <a:lumOff val="35000"/>
                </a:schemeClr>
              </a:solidFill>
            </a:rPr>
            <a:t>Font: OCBL a partir de dades de l'Hermes Intern, DIBA i Idescat i Diputació de Barcelona. Les dades corresponen al primer trimestre de cada any.</a:t>
          </a:r>
        </a:p>
      </xdr:txBody>
    </xdr:sp>
    <xdr:clientData/>
  </xdr:twoCellAnchor>
  <xdr:twoCellAnchor>
    <xdr:from>
      <xdr:col>0</xdr:col>
      <xdr:colOff>85724</xdr:colOff>
      <xdr:row>7</xdr:row>
      <xdr:rowOff>4762</xdr:rowOff>
    </xdr:from>
    <xdr:to>
      <xdr:col>7</xdr:col>
      <xdr:colOff>428624</xdr:colOff>
      <xdr:row>26</xdr:row>
      <xdr:rowOff>171450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BC6BD544-4C58-4963-ACC2-78979779A3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21</xdr:row>
      <xdr:rowOff>0</xdr:rowOff>
    </xdr:from>
    <xdr:to>
      <xdr:col>7</xdr:col>
      <xdr:colOff>180974</xdr:colOff>
      <xdr:row>22</xdr:row>
      <xdr:rowOff>42705</xdr:rowOff>
    </xdr:to>
    <xdr:sp macro="" textlink="">
      <xdr:nvSpPr>
        <xdr:cNvPr id="2" name="CuadroTexto 15">
          <a:extLst>
            <a:ext uri="{FF2B5EF4-FFF2-40B4-BE49-F238E27FC236}">
              <a16:creationId xmlns:a16="http://schemas.microsoft.com/office/drawing/2014/main" id="{D144B7CE-F995-4108-A53A-3A96A718F222}"/>
            </a:ext>
          </a:extLst>
        </xdr:cNvPr>
        <xdr:cNvSpPr txBox="1"/>
      </xdr:nvSpPr>
      <xdr:spPr>
        <a:xfrm>
          <a:off x="0" y="5400675"/>
          <a:ext cx="7115174" cy="233205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ca-E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ca-ES" sz="900">
              <a:solidFill>
                <a:schemeClr val="tx1">
                  <a:lumMod val="65000"/>
                  <a:lumOff val="35000"/>
                </a:schemeClr>
              </a:solidFill>
            </a:rPr>
            <a:t>Font: OCBL a partir de dades de l'Hermes Intern, DIBA i Idescat i Diputació de Barcelona. Les dades corresponen al primer trimestre de cada any.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31</xdr:row>
      <xdr:rowOff>19050</xdr:rowOff>
    </xdr:from>
    <xdr:to>
      <xdr:col>10</xdr:col>
      <xdr:colOff>321959</xdr:colOff>
      <xdr:row>32</xdr:row>
      <xdr:rowOff>61755</xdr:rowOff>
    </xdr:to>
    <xdr:sp macro="" textlink="">
      <xdr:nvSpPr>
        <xdr:cNvPr id="2" name="CuadroTexto 15">
          <a:extLst>
            <a:ext uri="{FF2B5EF4-FFF2-40B4-BE49-F238E27FC236}">
              <a16:creationId xmlns:a16="http://schemas.microsoft.com/office/drawing/2014/main" id="{41AACEE6-E7F9-4049-9961-7CCFC764F069}"/>
            </a:ext>
          </a:extLst>
        </xdr:cNvPr>
        <xdr:cNvSpPr txBox="1"/>
      </xdr:nvSpPr>
      <xdr:spPr>
        <a:xfrm>
          <a:off x="28575" y="6362700"/>
          <a:ext cx="11180459" cy="233205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ca-E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ca-ES" sz="900">
              <a:solidFill>
                <a:schemeClr val="tx1">
                  <a:lumMod val="65000"/>
                  <a:lumOff val="35000"/>
                </a:schemeClr>
              </a:solidFill>
            </a:rPr>
            <a:t>Font: OCBL a partir de dades de l'Hermes Intern, DIBA i Idescat i Diputació de Barcelona. Les dades corresponen al primer trimestre de cada any.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40</xdr:row>
      <xdr:rowOff>47625</xdr:rowOff>
    </xdr:from>
    <xdr:to>
      <xdr:col>8</xdr:col>
      <xdr:colOff>293384</xdr:colOff>
      <xdr:row>41</xdr:row>
      <xdr:rowOff>61755</xdr:rowOff>
    </xdr:to>
    <xdr:sp macro="" textlink="">
      <xdr:nvSpPr>
        <xdr:cNvPr id="2" name="CuadroTexto 15">
          <a:extLst>
            <a:ext uri="{FF2B5EF4-FFF2-40B4-BE49-F238E27FC236}">
              <a16:creationId xmlns:a16="http://schemas.microsoft.com/office/drawing/2014/main" id="{B9E4C498-EC94-422E-9CD9-6F56319FB3CB}"/>
            </a:ext>
          </a:extLst>
        </xdr:cNvPr>
        <xdr:cNvSpPr txBox="1"/>
      </xdr:nvSpPr>
      <xdr:spPr>
        <a:xfrm>
          <a:off x="0" y="7820025"/>
          <a:ext cx="8618234" cy="233205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ca-E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ca-ES" sz="900">
              <a:solidFill>
                <a:schemeClr val="tx1">
                  <a:lumMod val="65000"/>
                  <a:lumOff val="35000"/>
                </a:schemeClr>
              </a:solidFill>
            </a:rPr>
            <a:t>Font: OCBL a partir de dades de l'Hermes Intern, DIBA i Idescat i Diputació de Barcelona. Les dades corresponen al primer</a:t>
          </a:r>
          <a:r>
            <a:rPr lang="ca-ES" sz="900" baseline="0">
              <a:solidFill>
                <a:schemeClr val="tx1">
                  <a:lumMod val="65000"/>
                  <a:lumOff val="35000"/>
                </a:schemeClr>
              </a:solidFill>
            </a:rPr>
            <a:t> </a:t>
          </a:r>
          <a:r>
            <a:rPr lang="ca-ES" sz="900">
              <a:solidFill>
                <a:schemeClr val="tx1">
                  <a:lumMod val="65000"/>
                  <a:lumOff val="35000"/>
                </a:schemeClr>
              </a:solidFill>
            </a:rPr>
            <a:t>trimestre de cada any.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40</xdr:row>
      <xdr:rowOff>47625</xdr:rowOff>
    </xdr:from>
    <xdr:to>
      <xdr:col>14</xdr:col>
      <xdr:colOff>293384</xdr:colOff>
      <xdr:row>41</xdr:row>
      <xdr:rowOff>61755</xdr:rowOff>
    </xdr:to>
    <xdr:sp macro="" textlink="">
      <xdr:nvSpPr>
        <xdr:cNvPr id="2" name="CuadroTexto 15">
          <a:extLst>
            <a:ext uri="{FF2B5EF4-FFF2-40B4-BE49-F238E27FC236}">
              <a16:creationId xmlns:a16="http://schemas.microsoft.com/office/drawing/2014/main" id="{0F873F77-EFCB-4F9C-B6FA-4017BB50561B}"/>
            </a:ext>
          </a:extLst>
        </xdr:cNvPr>
        <xdr:cNvSpPr txBox="1"/>
      </xdr:nvSpPr>
      <xdr:spPr>
        <a:xfrm>
          <a:off x="0" y="7953375"/>
          <a:ext cx="11666234" cy="233205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ca-E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ca-ES" sz="900">
              <a:solidFill>
                <a:schemeClr val="tx1">
                  <a:lumMod val="65000"/>
                  <a:lumOff val="35000"/>
                </a:schemeClr>
              </a:solidFill>
            </a:rPr>
            <a:t>Font: OCBL a partir de dades de l'Hermes Intern, DIBA i Idescat i Diputació de Barcelona. Les dades corresponen al primer trimestre de cada any.</a:t>
          </a: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40</xdr:row>
      <xdr:rowOff>47625</xdr:rowOff>
    </xdr:from>
    <xdr:to>
      <xdr:col>9</xdr:col>
      <xdr:colOff>714374</xdr:colOff>
      <xdr:row>41</xdr:row>
      <xdr:rowOff>61755</xdr:rowOff>
    </xdr:to>
    <xdr:sp macro="" textlink="">
      <xdr:nvSpPr>
        <xdr:cNvPr id="2" name="CuadroTexto 15">
          <a:extLst>
            <a:ext uri="{FF2B5EF4-FFF2-40B4-BE49-F238E27FC236}">
              <a16:creationId xmlns:a16="http://schemas.microsoft.com/office/drawing/2014/main" id="{E7B70A7F-B929-449D-9900-8FEF0B14F048}"/>
            </a:ext>
          </a:extLst>
        </xdr:cNvPr>
        <xdr:cNvSpPr txBox="1"/>
      </xdr:nvSpPr>
      <xdr:spPr>
        <a:xfrm>
          <a:off x="0" y="7905750"/>
          <a:ext cx="8601074" cy="233205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ca-E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ca-ES" sz="900">
              <a:solidFill>
                <a:schemeClr val="tx1">
                  <a:lumMod val="65000"/>
                  <a:lumOff val="35000"/>
                </a:schemeClr>
              </a:solidFill>
            </a:rPr>
            <a:t>Font: OCBL a partir de dades de</a:t>
          </a:r>
          <a:r>
            <a:rPr lang="ca-ES" sz="900" baseline="0">
              <a:solidFill>
                <a:schemeClr val="tx1">
                  <a:lumMod val="65000"/>
                  <a:lumOff val="35000"/>
                </a:schemeClr>
              </a:solidFill>
            </a:rPr>
            <a:t> l'INSS</a:t>
          </a:r>
          <a:r>
            <a:rPr lang="ca-ES" sz="900">
              <a:solidFill>
                <a:schemeClr val="tx1">
                  <a:lumMod val="65000"/>
                  <a:lumOff val="35000"/>
                </a:schemeClr>
              </a:solidFill>
            </a:rPr>
            <a:t>. Les dades corresponen al quart trimestre de cada any.</a:t>
          </a: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27</xdr:row>
      <xdr:rowOff>0</xdr:rowOff>
    </xdr:from>
    <xdr:to>
      <xdr:col>10</xdr:col>
      <xdr:colOff>293384</xdr:colOff>
      <xdr:row>28</xdr:row>
      <xdr:rowOff>42705</xdr:rowOff>
    </xdr:to>
    <xdr:sp macro="" textlink="">
      <xdr:nvSpPr>
        <xdr:cNvPr id="2" name="CuadroTexto 15">
          <a:extLst>
            <a:ext uri="{FF2B5EF4-FFF2-40B4-BE49-F238E27FC236}">
              <a16:creationId xmlns:a16="http://schemas.microsoft.com/office/drawing/2014/main" id="{734C4DED-E64C-4E52-BF86-84530251B147}"/>
            </a:ext>
          </a:extLst>
        </xdr:cNvPr>
        <xdr:cNvSpPr txBox="1"/>
      </xdr:nvSpPr>
      <xdr:spPr>
        <a:xfrm>
          <a:off x="0" y="5200650"/>
          <a:ext cx="9218309" cy="233205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ca-E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ca-ES" sz="900">
              <a:solidFill>
                <a:schemeClr val="tx1">
                  <a:lumMod val="65000"/>
                  <a:lumOff val="35000"/>
                </a:schemeClr>
              </a:solidFill>
            </a:rPr>
            <a:t>Font: OCBL a partir de dades de l'Hermes Intern, DIBA i Idescat i Diputació de Barcelona. Les dades corresponen al primer trimestre de cada any.</a:t>
          </a:r>
        </a:p>
      </xdr:txBody>
    </xdr:sp>
    <xdr:clientData/>
  </xdr:twoCellAnchor>
  <xdr:twoCellAnchor>
    <xdr:from>
      <xdr:col>0</xdr:col>
      <xdr:colOff>80961</xdr:colOff>
      <xdr:row>6</xdr:row>
      <xdr:rowOff>166686</xdr:rowOff>
    </xdr:from>
    <xdr:to>
      <xdr:col>7</xdr:col>
      <xdr:colOff>295275</xdr:colOff>
      <xdr:row>26</xdr:row>
      <xdr:rowOff>85725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75BB3136-606C-4FD0-AFCB-D6F6C358BC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27</xdr:row>
      <xdr:rowOff>0</xdr:rowOff>
    </xdr:from>
    <xdr:to>
      <xdr:col>10</xdr:col>
      <xdr:colOff>293384</xdr:colOff>
      <xdr:row>28</xdr:row>
      <xdr:rowOff>42705</xdr:rowOff>
    </xdr:to>
    <xdr:sp macro="" textlink="">
      <xdr:nvSpPr>
        <xdr:cNvPr id="2" name="CuadroTexto 15">
          <a:extLst>
            <a:ext uri="{FF2B5EF4-FFF2-40B4-BE49-F238E27FC236}">
              <a16:creationId xmlns:a16="http://schemas.microsoft.com/office/drawing/2014/main" id="{362138BD-86E8-412B-938E-02E5FCCF3589}"/>
            </a:ext>
          </a:extLst>
        </xdr:cNvPr>
        <xdr:cNvSpPr txBox="1"/>
      </xdr:nvSpPr>
      <xdr:spPr>
        <a:xfrm>
          <a:off x="0" y="5200650"/>
          <a:ext cx="8046734" cy="233205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ca-E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ca-ES" sz="900">
              <a:solidFill>
                <a:schemeClr val="tx1">
                  <a:lumMod val="65000"/>
                  <a:lumOff val="35000"/>
                </a:schemeClr>
              </a:solidFill>
            </a:rPr>
            <a:t>Font: OCBL a partir de dades de l'Hermes Intern, DIBA i Idescat i Diputació de Barcelona. Les dades corresponen al quart trimestre de cada any.</a:t>
          </a:r>
        </a:p>
      </xdr:txBody>
    </xdr:sp>
    <xdr:clientData/>
  </xdr:twoCellAnchor>
  <xdr:twoCellAnchor>
    <xdr:from>
      <xdr:col>0</xdr:col>
      <xdr:colOff>85724</xdr:colOff>
      <xdr:row>8</xdr:row>
      <xdr:rowOff>33336</xdr:rowOff>
    </xdr:from>
    <xdr:to>
      <xdr:col>7</xdr:col>
      <xdr:colOff>57149</xdr:colOff>
      <xdr:row>24</xdr:row>
      <xdr:rowOff>76199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A65AD927-F2AD-43BE-A573-4C0DA009B1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21</xdr:row>
      <xdr:rowOff>0</xdr:rowOff>
    </xdr:from>
    <xdr:to>
      <xdr:col>8</xdr:col>
      <xdr:colOff>293384</xdr:colOff>
      <xdr:row>22</xdr:row>
      <xdr:rowOff>42705</xdr:rowOff>
    </xdr:to>
    <xdr:sp macro="" textlink="">
      <xdr:nvSpPr>
        <xdr:cNvPr id="2" name="CuadroTexto 15">
          <a:extLst>
            <a:ext uri="{FF2B5EF4-FFF2-40B4-BE49-F238E27FC236}">
              <a16:creationId xmlns:a16="http://schemas.microsoft.com/office/drawing/2014/main" id="{6FCD76F4-4EFA-41AA-BDDB-F0C3888B297C}"/>
            </a:ext>
          </a:extLst>
        </xdr:cNvPr>
        <xdr:cNvSpPr txBox="1"/>
      </xdr:nvSpPr>
      <xdr:spPr>
        <a:xfrm>
          <a:off x="0" y="4752975"/>
          <a:ext cx="9999359" cy="233205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ca-E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ca-ES" sz="900">
              <a:solidFill>
                <a:schemeClr val="tx1">
                  <a:lumMod val="65000"/>
                  <a:lumOff val="35000"/>
                </a:schemeClr>
              </a:solidFill>
            </a:rPr>
            <a:t>Font: OCBL a partir de dades de l'Hermes Intern, DIBA i Idescat i Diputació de Barcelona. Les dades corresponen al primer trimestre de cada any.</a:t>
          </a:r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30</xdr:row>
      <xdr:rowOff>0</xdr:rowOff>
    </xdr:from>
    <xdr:to>
      <xdr:col>10</xdr:col>
      <xdr:colOff>293384</xdr:colOff>
      <xdr:row>31</xdr:row>
      <xdr:rowOff>42705</xdr:rowOff>
    </xdr:to>
    <xdr:sp macro="" textlink="">
      <xdr:nvSpPr>
        <xdr:cNvPr id="5" name="CuadroTexto 15">
          <a:extLst>
            <a:ext uri="{FF2B5EF4-FFF2-40B4-BE49-F238E27FC236}">
              <a16:creationId xmlns:a16="http://schemas.microsoft.com/office/drawing/2014/main" id="{D97CAF8B-EFF1-4B36-9D3C-561513145CBD}"/>
            </a:ext>
          </a:extLst>
        </xdr:cNvPr>
        <xdr:cNvSpPr txBox="1"/>
      </xdr:nvSpPr>
      <xdr:spPr>
        <a:xfrm>
          <a:off x="0" y="6534150"/>
          <a:ext cx="11180459" cy="233205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ca-E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ca-ES" sz="900">
              <a:solidFill>
                <a:schemeClr val="tx1">
                  <a:lumMod val="65000"/>
                  <a:lumOff val="35000"/>
                </a:schemeClr>
              </a:solidFill>
            </a:rPr>
            <a:t>Font: OCBL a partir de dades de l'Hermes Intern, DIBA i Idescat i Diputació de Barcelona. Les dades corresponen al primer trimestre de cada any.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28</xdr:row>
      <xdr:rowOff>0</xdr:rowOff>
    </xdr:from>
    <xdr:to>
      <xdr:col>10</xdr:col>
      <xdr:colOff>293384</xdr:colOff>
      <xdr:row>29</xdr:row>
      <xdr:rowOff>42705</xdr:rowOff>
    </xdr:to>
    <xdr:sp macro="" textlink="">
      <xdr:nvSpPr>
        <xdr:cNvPr id="2" name="CuadroTexto 15">
          <a:extLst>
            <a:ext uri="{FF2B5EF4-FFF2-40B4-BE49-F238E27FC236}">
              <a16:creationId xmlns:a16="http://schemas.microsoft.com/office/drawing/2014/main" id="{718C734B-E580-47C0-B7B2-1552278BDF04}"/>
            </a:ext>
          </a:extLst>
        </xdr:cNvPr>
        <xdr:cNvSpPr txBox="1"/>
      </xdr:nvSpPr>
      <xdr:spPr>
        <a:xfrm>
          <a:off x="0" y="5476875"/>
          <a:ext cx="9218309" cy="233205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ca-E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ca-ES" sz="900">
              <a:solidFill>
                <a:schemeClr val="tx1">
                  <a:lumMod val="65000"/>
                  <a:lumOff val="35000"/>
                </a:schemeClr>
              </a:solidFill>
            </a:rPr>
            <a:t>Font: OCBL a partir de dades de l'Hermes Intern, DIBA i Idescat i Diputació de Barcelona. Les dades corresponen al primer trimestre de cada any.</a:t>
          </a:r>
        </a:p>
      </xdr:txBody>
    </xdr:sp>
    <xdr:clientData/>
  </xdr:twoCellAnchor>
  <xdr:twoCellAnchor>
    <xdr:from>
      <xdr:col>0</xdr:col>
      <xdr:colOff>47624</xdr:colOff>
      <xdr:row>8</xdr:row>
      <xdr:rowOff>33335</xdr:rowOff>
    </xdr:from>
    <xdr:to>
      <xdr:col>7</xdr:col>
      <xdr:colOff>314324</xdr:colOff>
      <xdr:row>27</xdr:row>
      <xdr:rowOff>47624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684120A7-F605-4B35-BBFB-725A6549A4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19049</xdr:colOff>
      <xdr:row>40</xdr:row>
      <xdr:rowOff>33335</xdr:rowOff>
    </xdr:from>
    <xdr:to>
      <xdr:col>7</xdr:col>
      <xdr:colOff>304800</xdr:colOff>
      <xdr:row>60</xdr:row>
      <xdr:rowOff>28575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1707DDFF-6092-4725-B54E-E1640A5D6E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40</xdr:row>
      <xdr:rowOff>47625</xdr:rowOff>
    </xdr:from>
    <xdr:to>
      <xdr:col>8</xdr:col>
      <xdr:colOff>293384</xdr:colOff>
      <xdr:row>40</xdr:row>
      <xdr:rowOff>280830</xdr:rowOff>
    </xdr:to>
    <xdr:sp macro="" textlink="">
      <xdr:nvSpPr>
        <xdr:cNvPr id="2" name="CuadroTexto 15">
          <a:extLst>
            <a:ext uri="{FF2B5EF4-FFF2-40B4-BE49-F238E27FC236}">
              <a16:creationId xmlns:a16="http://schemas.microsoft.com/office/drawing/2014/main" id="{4103DFB8-9568-47DB-A680-FCACE4343332}"/>
            </a:ext>
          </a:extLst>
        </xdr:cNvPr>
        <xdr:cNvSpPr txBox="1"/>
      </xdr:nvSpPr>
      <xdr:spPr>
        <a:xfrm>
          <a:off x="0" y="7824507"/>
          <a:ext cx="8619355" cy="233205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ca-E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ca-ES" sz="900">
              <a:solidFill>
                <a:schemeClr val="tx1">
                  <a:lumMod val="65000"/>
                  <a:lumOff val="35000"/>
                </a:schemeClr>
              </a:solidFill>
            </a:rPr>
            <a:t>Font: OCBL a partir de dades de l'Hermes Intern, DIBA i Idescat i Diputació de Barcelona. Les dades corresponen al primer trimestre de cada any.</a:t>
          </a:r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57148</xdr:colOff>
      <xdr:row>7</xdr:row>
      <xdr:rowOff>57151</xdr:rowOff>
    </xdr:from>
    <xdr:to>
      <xdr:col>7</xdr:col>
      <xdr:colOff>666750</xdr:colOff>
      <xdr:row>23</xdr:row>
      <xdr:rowOff>104775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5C92831-4596-2983-8478-7901A753B7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238125</xdr:colOff>
      <xdr:row>55</xdr:row>
      <xdr:rowOff>19050</xdr:rowOff>
    </xdr:from>
    <xdr:to>
      <xdr:col>12</xdr:col>
      <xdr:colOff>245536</xdr:colOff>
      <xdr:row>80</xdr:row>
      <xdr:rowOff>30694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99223D2-7F22-400B-8BA8-490D0BA6BB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22</xdr:row>
      <xdr:rowOff>85725</xdr:rowOff>
    </xdr:from>
    <xdr:to>
      <xdr:col>6</xdr:col>
      <xdr:colOff>169769</xdr:colOff>
      <xdr:row>43</xdr:row>
      <xdr:rowOff>33339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26E5760C-1CAD-463E-93F4-791D94DF02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31752</xdr:colOff>
      <xdr:row>19</xdr:row>
      <xdr:rowOff>127532</xdr:rowOff>
    </xdr:from>
    <xdr:to>
      <xdr:col>3</xdr:col>
      <xdr:colOff>494393</xdr:colOff>
      <xdr:row>32</xdr:row>
      <xdr:rowOff>160868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E6C07306-E01D-475D-BF53-6DDF3A0D0C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27</xdr:row>
      <xdr:rowOff>0</xdr:rowOff>
    </xdr:from>
    <xdr:to>
      <xdr:col>10</xdr:col>
      <xdr:colOff>293384</xdr:colOff>
      <xdr:row>28</xdr:row>
      <xdr:rowOff>42705</xdr:rowOff>
    </xdr:to>
    <xdr:sp macro="" textlink="">
      <xdr:nvSpPr>
        <xdr:cNvPr id="3" name="CuadroTexto 15">
          <a:extLst>
            <a:ext uri="{FF2B5EF4-FFF2-40B4-BE49-F238E27FC236}">
              <a16:creationId xmlns:a16="http://schemas.microsoft.com/office/drawing/2014/main" id="{C05FBCC5-6FE5-4768-9ED7-E982679890FE}"/>
            </a:ext>
          </a:extLst>
        </xdr:cNvPr>
        <xdr:cNvSpPr txBox="1"/>
      </xdr:nvSpPr>
      <xdr:spPr>
        <a:xfrm>
          <a:off x="0" y="5200650"/>
          <a:ext cx="9218309" cy="233205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ca-E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ca-ES" sz="900">
              <a:solidFill>
                <a:schemeClr val="tx1">
                  <a:lumMod val="65000"/>
                  <a:lumOff val="35000"/>
                </a:schemeClr>
              </a:solidFill>
            </a:rPr>
            <a:t>Font: OCBL a partir de dades de l'Hermes Intern, DIBA i Idescat i Diputació de Barcelona. Les dades corresponen al</a:t>
          </a:r>
          <a:r>
            <a:rPr lang="ca-ES" sz="900" baseline="0">
              <a:solidFill>
                <a:schemeClr val="tx1">
                  <a:lumMod val="65000"/>
                  <a:lumOff val="35000"/>
                </a:schemeClr>
              </a:solidFill>
            </a:rPr>
            <a:t> primer</a:t>
          </a:r>
          <a:r>
            <a:rPr lang="ca-ES" sz="900">
              <a:solidFill>
                <a:schemeClr val="tx1">
                  <a:lumMod val="65000"/>
                  <a:lumOff val="35000"/>
                </a:schemeClr>
              </a:solidFill>
            </a:rPr>
            <a:t> trimestre de cada any.</a:t>
          </a:r>
        </a:p>
      </xdr:txBody>
    </xdr:sp>
    <xdr:clientData/>
  </xdr:twoCellAnchor>
  <xdr:twoCellAnchor>
    <xdr:from>
      <xdr:col>0</xdr:col>
      <xdr:colOff>47624</xdr:colOff>
      <xdr:row>7</xdr:row>
      <xdr:rowOff>33335</xdr:rowOff>
    </xdr:from>
    <xdr:to>
      <xdr:col>7</xdr:col>
      <xdr:colOff>314324</xdr:colOff>
      <xdr:row>26</xdr:row>
      <xdr:rowOff>47624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EB1F6C9-6399-4C56-8D47-58B7498400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27</xdr:row>
      <xdr:rowOff>0</xdr:rowOff>
    </xdr:from>
    <xdr:to>
      <xdr:col>10</xdr:col>
      <xdr:colOff>293384</xdr:colOff>
      <xdr:row>28</xdr:row>
      <xdr:rowOff>42705</xdr:rowOff>
    </xdr:to>
    <xdr:sp macro="" textlink="">
      <xdr:nvSpPr>
        <xdr:cNvPr id="2" name="CuadroTexto 15">
          <a:extLst>
            <a:ext uri="{FF2B5EF4-FFF2-40B4-BE49-F238E27FC236}">
              <a16:creationId xmlns:a16="http://schemas.microsoft.com/office/drawing/2014/main" id="{DAB486A5-1691-4904-A892-B8B8A4842447}"/>
            </a:ext>
          </a:extLst>
        </xdr:cNvPr>
        <xdr:cNvSpPr txBox="1"/>
      </xdr:nvSpPr>
      <xdr:spPr>
        <a:xfrm>
          <a:off x="0" y="5200650"/>
          <a:ext cx="7789559" cy="233205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ca-E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ca-ES" sz="900">
              <a:solidFill>
                <a:schemeClr val="tx1">
                  <a:lumMod val="65000"/>
                  <a:lumOff val="35000"/>
                </a:schemeClr>
              </a:solidFill>
            </a:rPr>
            <a:t>Font: OCBL a partir de dades de l'Hermes Intern, DIBA i Idescat i Diputació de Barcelona. Les dades corresponen al primer trimestre de cada any.</a:t>
          </a:r>
        </a:p>
      </xdr:txBody>
    </xdr:sp>
    <xdr:clientData/>
  </xdr:twoCellAnchor>
  <xdr:twoCellAnchor>
    <xdr:from>
      <xdr:col>0</xdr:col>
      <xdr:colOff>128587</xdr:colOff>
      <xdr:row>7</xdr:row>
      <xdr:rowOff>119062</xdr:rowOff>
    </xdr:from>
    <xdr:to>
      <xdr:col>7</xdr:col>
      <xdr:colOff>333375</xdr:colOff>
      <xdr:row>24</xdr:row>
      <xdr:rowOff>66675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F8DF99E2-4014-4596-AE9D-9A84E79FDD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20</xdr:row>
      <xdr:rowOff>0</xdr:rowOff>
    </xdr:from>
    <xdr:to>
      <xdr:col>7</xdr:col>
      <xdr:colOff>293384</xdr:colOff>
      <xdr:row>20</xdr:row>
      <xdr:rowOff>233205</xdr:rowOff>
    </xdr:to>
    <xdr:sp macro="" textlink="">
      <xdr:nvSpPr>
        <xdr:cNvPr id="2" name="CuadroTexto 15">
          <a:extLst>
            <a:ext uri="{FF2B5EF4-FFF2-40B4-BE49-F238E27FC236}">
              <a16:creationId xmlns:a16="http://schemas.microsoft.com/office/drawing/2014/main" id="{4618C638-B1EF-4FF1-9F09-71A2182AD538}"/>
            </a:ext>
          </a:extLst>
        </xdr:cNvPr>
        <xdr:cNvSpPr txBox="1"/>
      </xdr:nvSpPr>
      <xdr:spPr>
        <a:xfrm>
          <a:off x="0" y="5810250"/>
          <a:ext cx="9151634" cy="233205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ca-E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ca-ES" sz="900">
              <a:solidFill>
                <a:schemeClr val="tx1">
                  <a:lumMod val="65000"/>
                  <a:lumOff val="35000"/>
                </a:schemeClr>
              </a:solidFill>
            </a:rPr>
            <a:t>Font: OCBL a partir de dades de l'Hermes Intern, DIBA i Idescat i Diputació de Barcelona. Les dades corresponen al primer trimestre de cada any.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30</xdr:row>
      <xdr:rowOff>0</xdr:rowOff>
    </xdr:from>
    <xdr:to>
      <xdr:col>10</xdr:col>
      <xdr:colOff>293384</xdr:colOff>
      <xdr:row>31</xdr:row>
      <xdr:rowOff>42705</xdr:rowOff>
    </xdr:to>
    <xdr:sp macro="" textlink="">
      <xdr:nvSpPr>
        <xdr:cNvPr id="2" name="CuadroTexto 15">
          <a:extLst>
            <a:ext uri="{FF2B5EF4-FFF2-40B4-BE49-F238E27FC236}">
              <a16:creationId xmlns:a16="http://schemas.microsoft.com/office/drawing/2014/main" id="{AD37C5F2-316C-41DD-9177-C2D4E2802B44}"/>
            </a:ext>
          </a:extLst>
        </xdr:cNvPr>
        <xdr:cNvSpPr txBox="1"/>
      </xdr:nvSpPr>
      <xdr:spPr>
        <a:xfrm>
          <a:off x="0" y="6534150"/>
          <a:ext cx="11180459" cy="233205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ca-E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ca-ES" sz="900">
              <a:solidFill>
                <a:schemeClr val="tx1">
                  <a:lumMod val="65000"/>
                  <a:lumOff val="35000"/>
                </a:schemeClr>
              </a:solidFill>
            </a:rPr>
            <a:t>Font: OCBL a partir de dades de l'Hermes Intern, DIBA i Idescat i Diputació de Barcelona. Les dades corresponen al primer</a:t>
          </a:r>
          <a:r>
            <a:rPr lang="ca-ES" sz="900" baseline="0">
              <a:solidFill>
                <a:schemeClr val="tx1">
                  <a:lumMod val="65000"/>
                  <a:lumOff val="35000"/>
                </a:schemeClr>
              </a:solidFill>
            </a:rPr>
            <a:t> trimestre</a:t>
          </a:r>
          <a:r>
            <a:rPr lang="ca-ES" sz="900">
              <a:solidFill>
                <a:schemeClr val="tx1">
                  <a:lumMod val="65000"/>
                  <a:lumOff val="35000"/>
                </a:schemeClr>
              </a:solidFill>
            </a:rPr>
            <a:t> de cada any.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40</xdr:row>
      <xdr:rowOff>47625</xdr:rowOff>
    </xdr:from>
    <xdr:to>
      <xdr:col>8</xdr:col>
      <xdr:colOff>293384</xdr:colOff>
      <xdr:row>41</xdr:row>
      <xdr:rowOff>90330</xdr:rowOff>
    </xdr:to>
    <xdr:sp macro="" textlink="">
      <xdr:nvSpPr>
        <xdr:cNvPr id="2" name="CuadroTexto 15">
          <a:extLst>
            <a:ext uri="{FF2B5EF4-FFF2-40B4-BE49-F238E27FC236}">
              <a16:creationId xmlns:a16="http://schemas.microsoft.com/office/drawing/2014/main" id="{5B7A2869-3975-4963-93A7-6EF3666DDC84}"/>
            </a:ext>
          </a:extLst>
        </xdr:cNvPr>
        <xdr:cNvSpPr txBox="1"/>
      </xdr:nvSpPr>
      <xdr:spPr>
        <a:xfrm>
          <a:off x="0" y="7723654"/>
          <a:ext cx="8765031" cy="233205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ca-E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ca-ES" sz="900">
              <a:solidFill>
                <a:schemeClr val="tx1">
                  <a:lumMod val="65000"/>
                  <a:lumOff val="35000"/>
                </a:schemeClr>
              </a:solidFill>
            </a:rPr>
            <a:t>Font: OCBL a partir de dades de l'Hermes Intern, DIBA i Idescat i Diputació de Barcelona. Les dades corresponen al quart trimestre de cada any.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27</xdr:row>
      <xdr:rowOff>0</xdr:rowOff>
    </xdr:from>
    <xdr:to>
      <xdr:col>10</xdr:col>
      <xdr:colOff>293384</xdr:colOff>
      <xdr:row>28</xdr:row>
      <xdr:rowOff>42705</xdr:rowOff>
    </xdr:to>
    <xdr:sp macro="" textlink="">
      <xdr:nvSpPr>
        <xdr:cNvPr id="3" name="CuadroTexto 15">
          <a:extLst>
            <a:ext uri="{FF2B5EF4-FFF2-40B4-BE49-F238E27FC236}">
              <a16:creationId xmlns:a16="http://schemas.microsoft.com/office/drawing/2014/main" id="{EBEEFF9B-7084-474E-A9FF-BADE36B67731}"/>
            </a:ext>
          </a:extLst>
        </xdr:cNvPr>
        <xdr:cNvSpPr txBox="1"/>
      </xdr:nvSpPr>
      <xdr:spPr>
        <a:xfrm>
          <a:off x="0" y="5200650"/>
          <a:ext cx="9218309" cy="233205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ca-E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ca-ES" sz="900">
              <a:solidFill>
                <a:schemeClr val="tx1">
                  <a:lumMod val="65000"/>
                  <a:lumOff val="35000"/>
                </a:schemeClr>
              </a:solidFill>
            </a:rPr>
            <a:t>Font: OCBL a partir de dades de l'Hermes Intern, DIBA i Idescat i Diputació de Barcelona. Les dades corresponen al quart trimestre de cada any.</a:t>
          </a:r>
        </a:p>
      </xdr:txBody>
    </xdr:sp>
    <xdr:clientData/>
  </xdr:twoCellAnchor>
  <xdr:twoCellAnchor>
    <xdr:from>
      <xdr:col>0</xdr:col>
      <xdr:colOff>85724</xdr:colOff>
      <xdr:row>7</xdr:row>
      <xdr:rowOff>4762</xdr:rowOff>
    </xdr:from>
    <xdr:to>
      <xdr:col>7</xdr:col>
      <xdr:colOff>428624</xdr:colOff>
      <xdr:row>26</xdr:row>
      <xdr:rowOff>171450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6B4282A8-AFC6-401D-AA19-6CED7EF0EA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27</xdr:row>
      <xdr:rowOff>0</xdr:rowOff>
    </xdr:from>
    <xdr:to>
      <xdr:col>10</xdr:col>
      <xdr:colOff>293384</xdr:colOff>
      <xdr:row>28</xdr:row>
      <xdr:rowOff>42705</xdr:rowOff>
    </xdr:to>
    <xdr:sp macro="" textlink="">
      <xdr:nvSpPr>
        <xdr:cNvPr id="2" name="CuadroTexto 15">
          <a:extLst>
            <a:ext uri="{FF2B5EF4-FFF2-40B4-BE49-F238E27FC236}">
              <a16:creationId xmlns:a16="http://schemas.microsoft.com/office/drawing/2014/main" id="{A8B9A09B-B2B5-46AF-9816-7D1B14EBB9CF}"/>
            </a:ext>
          </a:extLst>
        </xdr:cNvPr>
        <xdr:cNvSpPr txBox="1"/>
      </xdr:nvSpPr>
      <xdr:spPr>
        <a:xfrm>
          <a:off x="0" y="5200650"/>
          <a:ext cx="8046734" cy="233205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ca-E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ca-ES" sz="900">
              <a:solidFill>
                <a:schemeClr val="tx1">
                  <a:lumMod val="65000"/>
                  <a:lumOff val="35000"/>
                </a:schemeClr>
              </a:solidFill>
            </a:rPr>
            <a:t>Font: OCBL a partir de dades de l'Hermes Intern, DIBA i Idescat i Diputació de Barcelona. Les dades corresponen al quart trimestre de cada any.</a:t>
          </a:r>
        </a:p>
      </xdr:txBody>
    </xdr:sp>
    <xdr:clientData/>
  </xdr:twoCellAnchor>
  <xdr:twoCellAnchor>
    <xdr:from>
      <xdr:col>0</xdr:col>
      <xdr:colOff>100011</xdr:colOff>
      <xdr:row>7</xdr:row>
      <xdr:rowOff>42861</xdr:rowOff>
    </xdr:from>
    <xdr:to>
      <xdr:col>8</xdr:col>
      <xdr:colOff>47624</xdr:colOff>
      <xdr:row>26</xdr:row>
      <xdr:rowOff>104775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B53EAD70-BD06-483A-87DB-6BF7740BB1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7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8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9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1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2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3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14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1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K56"/>
  <sheetViews>
    <sheetView workbookViewId="0">
      <selection activeCell="A7" sqref="A7"/>
    </sheetView>
  </sheetViews>
  <sheetFormatPr baseColWidth="10" defaultColWidth="9.140625" defaultRowHeight="15" x14ac:dyDescent="0.25"/>
  <cols>
    <col min="1" max="1" width="10.42578125" style="1" customWidth="1"/>
    <col min="2" max="16384" width="9.140625" style="1"/>
  </cols>
  <sheetData>
    <row r="6" spans="1:11" ht="31.5" x14ac:dyDescent="0.5">
      <c r="A6" s="3" t="s">
        <v>0</v>
      </c>
    </row>
    <row r="7" spans="1:11" ht="27" thickBot="1" x14ac:dyDescent="0.45">
      <c r="A7" s="4" t="s">
        <v>380</v>
      </c>
      <c r="B7" s="5"/>
      <c r="C7" s="5"/>
      <c r="D7" s="5"/>
      <c r="E7" s="5"/>
      <c r="F7" s="5"/>
      <c r="G7" s="5"/>
      <c r="H7" s="5"/>
      <c r="I7" s="5"/>
      <c r="J7" s="5"/>
      <c r="K7" s="5"/>
    </row>
    <row r="8" spans="1:11" ht="15.75" thickTop="1" x14ac:dyDescent="0.25"/>
    <row r="9" spans="1:11" ht="15.75" x14ac:dyDescent="0.25">
      <c r="A9" s="7" t="s">
        <v>1</v>
      </c>
    </row>
    <row r="10" spans="1:11" x14ac:dyDescent="0.25">
      <c r="A10" s="6" t="s">
        <v>2</v>
      </c>
    </row>
    <row r="11" spans="1:11" x14ac:dyDescent="0.25">
      <c r="A11" s="6"/>
    </row>
    <row r="12" spans="1:11" x14ac:dyDescent="0.25">
      <c r="A12" s="2" t="s">
        <v>278</v>
      </c>
      <c r="B12" s="1" t="s">
        <v>279</v>
      </c>
    </row>
    <row r="13" spans="1:11" x14ac:dyDescent="0.25">
      <c r="A13" s="2" t="s">
        <v>277</v>
      </c>
      <c r="B13" s="1" t="str">
        <f>TG!A7</f>
        <v>Posicionament comarcal en el context de l'àmbit territorial metropolità i Catalunya. Estructura productiva.</v>
      </c>
    </row>
    <row r="14" spans="1:11" x14ac:dyDescent="0.25">
      <c r="A14" s="2"/>
    </row>
    <row r="15" spans="1:11" ht="15.75" x14ac:dyDescent="0.25">
      <c r="A15" s="8" t="s">
        <v>3</v>
      </c>
    </row>
    <row r="17" spans="1:2" x14ac:dyDescent="0.25">
      <c r="A17" s="2" t="s">
        <v>4</v>
      </c>
      <c r="B17" s="1" t="s">
        <v>6</v>
      </c>
    </row>
    <row r="18" spans="1:2" x14ac:dyDescent="0.25">
      <c r="A18" s="2" t="s">
        <v>5</v>
      </c>
      <c r="B18" s="1" t="s">
        <v>9</v>
      </c>
    </row>
    <row r="19" spans="1:2" x14ac:dyDescent="0.25">
      <c r="A19" s="2" t="s">
        <v>7</v>
      </c>
      <c r="B19" s="1" t="s">
        <v>8</v>
      </c>
    </row>
    <row r="20" spans="1:2" x14ac:dyDescent="0.25">
      <c r="A20" s="2" t="s">
        <v>11</v>
      </c>
      <c r="B20" s="1" t="s">
        <v>10</v>
      </c>
    </row>
    <row r="21" spans="1:2" x14ac:dyDescent="0.25">
      <c r="A21" s="2" t="s">
        <v>71</v>
      </c>
      <c r="B21" s="1" t="s">
        <v>12</v>
      </c>
    </row>
    <row r="23" spans="1:2" ht="15.75" x14ac:dyDescent="0.25">
      <c r="A23" s="8" t="s">
        <v>13</v>
      </c>
    </row>
    <row r="25" spans="1:2" ht="15.75" x14ac:dyDescent="0.25">
      <c r="A25" s="7" t="s">
        <v>14</v>
      </c>
    </row>
    <row r="27" spans="1:2" x14ac:dyDescent="0.25">
      <c r="A27" s="2" t="s">
        <v>15</v>
      </c>
      <c r="B27" s="1" t="s">
        <v>20</v>
      </c>
    </row>
    <row r="28" spans="1:2" x14ac:dyDescent="0.25">
      <c r="A28" s="2" t="s">
        <v>16</v>
      </c>
      <c r="B28" s="1" t="s">
        <v>21</v>
      </c>
    </row>
    <row r="29" spans="1:2" x14ac:dyDescent="0.25">
      <c r="A29" s="2" t="s">
        <v>193</v>
      </c>
      <c r="B29" s="1" t="s">
        <v>196</v>
      </c>
    </row>
    <row r="30" spans="1:2" x14ac:dyDescent="0.25">
      <c r="A30" s="2" t="s">
        <v>17</v>
      </c>
      <c r="B30" s="1" t="s">
        <v>8</v>
      </c>
    </row>
    <row r="31" spans="1:2" x14ac:dyDescent="0.25">
      <c r="A31" s="2" t="s">
        <v>18</v>
      </c>
      <c r="B31" s="1" t="s">
        <v>74</v>
      </c>
    </row>
    <row r="32" spans="1:2" x14ac:dyDescent="0.25">
      <c r="A32" s="2" t="s">
        <v>72</v>
      </c>
      <c r="B32" s="1" t="s">
        <v>12</v>
      </c>
    </row>
    <row r="33" spans="1:2" x14ac:dyDescent="0.25">
      <c r="A33" s="2" t="s">
        <v>195</v>
      </c>
      <c r="B33" s="1" t="s">
        <v>197</v>
      </c>
    </row>
    <row r="34" spans="1:2" x14ac:dyDescent="0.25">
      <c r="A34" s="2" t="s">
        <v>297</v>
      </c>
      <c r="B34" s="1" t="s">
        <v>300</v>
      </c>
    </row>
    <row r="35" spans="1:2" x14ac:dyDescent="0.25">
      <c r="A35" s="2" t="s">
        <v>299</v>
      </c>
      <c r="B35" s="1" t="s">
        <v>298</v>
      </c>
    </row>
    <row r="37" spans="1:2" ht="15.75" x14ac:dyDescent="0.25">
      <c r="A37" s="7" t="s">
        <v>19</v>
      </c>
    </row>
    <row r="39" spans="1:2" x14ac:dyDescent="0.25">
      <c r="A39" s="2" t="s">
        <v>22</v>
      </c>
      <c r="B39" s="1" t="s">
        <v>26</v>
      </c>
    </row>
    <row r="40" spans="1:2" x14ac:dyDescent="0.25">
      <c r="A40" s="2" t="s">
        <v>23</v>
      </c>
      <c r="B40" s="1" t="s">
        <v>27</v>
      </c>
    </row>
    <row r="41" spans="1:2" x14ac:dyDescent="0.25">
      <c r="A41" s="2" t="s">
        <v>24</v>
      </c>
      <c r="B41" s="1" t="s">
        <v>8</v>
      </c>
    </row>
    <row r="42" spans="1:2" x14ac:dyDescent="0.25">
      <c r="A42" s="2" t="s">
        <v>25</v>
      </c>
      <c r="B42" s="1" t="s">
        <v>74</v>
      </c>
    </row>
    <row r="43" spans="1:2" x14ac:dyDescent="0.25">
      <c r="A43" s="2" t="s">
        <v>73</v>
      </c>
      <c r="B43" s="1" t="s">
        <v>12</v>
      </c>
    </row>
    <row r="45" spans="1:2" ht="15.75" x14ac:dyDescent="0.25">
      <c r="A45" s="8" t="s">
        <v>218</v>
      </c>
    </row>
    <row r="46" spans="1:2" ht="15.75" x14ac:dyDescent="0.25">
      <c r="A46" s="8"/>
    </row>
    <row r="47" spans="1:2" x14ac:dyDescent="0.25">
      <c r="A47" s="2" t="s">
        <v>229</v>
      </c>
      <c r="B47" s="1" t="s">
        <v>230</v>
      </c>
    </row>
    <row r="48" spans="1:2" x14ac:dyDescent="0.25">
      <c r="A48" s="2" t="s">
        <v>231</v>
      </c>
      <c r="B48" s="1" t="s">
        <v>232</v>
      </c>
    </row>
    <row r="49" spans="1:2" x14ac:dyDescent="0.25">
      <c r="A49" s="2" t="s">
        <v>241</v>
      </c>
      <c r="B49" s="1" t="s">
        <v>242</v>
      </c>
    </row>
    <row r="50" spans="1:2" x14ac:dyDescent="0.25">
      <c r="A50" s="2" t="s">
        <v>251</v>
      </c>
      <c r="B50" s="1" t="s">
        <v>252</v>
      </c>
    </row>
    <row r="51" spans="1:2" x14ac:dyDescent="0.25">
      <c r="A51" s="2" t="s">
        <v>250</v>
      </c>
      <c r="B51" s="1" t="s">
        <v>253</v>
      </c>
    </row>
    <row r="52" spans="1:2" x14ac:dyDescent="0.25">
      <c r="A52" s="2"/>
    </row>
    <row r="53" spans="1:2" ht="15.75" x14ac:dyDescent="0.25">
      <c r="A53" s="8" t="s">
        <v>246</v>
      </c>
    </row>
    <row r="54" spans="1:2" x14ac:dyDescent="0.25">
      <c r="A54" s="2"/>
    </row>
    <row r="55" spans="1:2" x14ac:dyDescent="0.25">
      <c r="A55" s="2" t="s">
        <v>247</v>
      </c>
      <c r="B55" s="1" t="s">
        <v>292</v>
      </c>
    </row>
    <row r="56" spans="1:2" x14ac:dyDescent="0.25">
      <c r="A56" s="2" t="s">
        <v>293</v>
      </c>
      <c r="B56" s="1" t="s">
        <v>248</v>
      </c>
    </row>
  </sheetData>
  <hyperlinks>
    <hyperlink ref="A17" location="'GE1'!A1" display="GE1" xr:uid="{7441C849-0FF7-4E52-A3F0-3A62BF05D194}"/>
    <hyperlink ref="A27" location="GRGSS1!A1" display="GRGSS1" xr:uid="{60E2160E-958F-44BF-A701-A3EB0532235A}"/>
    <hyperlink ref="A39" location="GRETA1!A1" display="GRETA1" xr:uid="{7CF37825-E693-4273-86B9-7473B93D4B66}"/>
    <hyperlink ref="A18" location="'GE2'!A1" display="GE2" xr:uid="{35A3F189-8D9F-4CD6-B942-745A1CD90A7D}"/>
    <hyperlink ref="A28" location="GRGSS2!A1" display="GRGSS2" xr:uid="{0FFD3AF4-029B-4C62-8F72-156DD0295D85}"/>
    <hyperlink ref="A40" location="GRETA2!A1" display="GRETA2" xr:uid="{4B3FF3DA-639C-40B7-8148-7F1121BD3040}"/>
    <hyperlink ref="A19" location="'TE1'!A1" display="TE1" xr:uid="{D047E4FA-4686-4850-84EF-5743A01FF6C7}"/>
    <hyperlink ref="A20" location="'TE2'!A1" display="TE2" xr:uid="{10AA887D-F07C-4C57-B11A-42EBFE79C0ED}"/>
    <hyperlink ref="A21" location="'TE3'!A1" display="TE3" xr:uid="{9DDBCED0-AA31-4678-85C2-0030BB830F71}"/>
    <hyperlink ref="A30" location="TRGSS1!A1" display="TRGSS1" xr:uid="{B7C584C0-7FD5-4F78-903D-9276E6F714D3}"/>
    <hyperlink ref="A31" location="TRGSS2!A1" display="TRGSS2" xr:uid="{EA1F2807-7F11-4A9E-8F89-2F1CE2EC488A}"/>
    <hyperlink ref="A32" location="TRGSS3!A1" display="TRGSS3" xr:uid="{B115CD23-015E-44D3-B49D-1C21F2E64A53}"/>
    <hyperlink ref="A41" location="TRETA1!A1" display="TRETA1" xr:uid="{A8DAAB53-C01F-441E-BBEF-ED15BD349A0D}"/>
    <hyperlink ref="A42" location="TRETA2!A1" display="TRETA2" xr:uid="{E43A7340-4252-4EBF-90F0-37CA1DCBD2D0}"/>
    <hyperlink ref="A43" location="TRETA3!A1" display="TRETA3" xr:uid="{1A776179-03D6-47D5-AA6A-CF4543C63B2E}"/>
    <hyperlink ref="A29" location="GRGSS3!A1" display="GRGSS3" xr:uid="{0A2C9E74-1948-46C2-8DEF-6F758E1D72C1}"/>
    <hyperlink ref="A33" location="TRGSS4!A1" display="TRGSS4" xr:uid="{693631D9-C6B2-4F85-A852-4B35F45E5CA5}"/>
    <hyperlink ref="A47" location="T7S1!A1" display="T7S1" xr:uid="{80D91B38-9959-49D3-8819-432BBB7BC28A}"/>
    <hyperlink ref="A48" location="G7S1!A1" display="G7S1" xr:uid="{192BA30C-E494-4B07-B624-D3FF6A14CC4D}"/>
    <hyperlink ref="A49" location="T7S2!A1" display="T7S2" xr:uid="{2F35400A-6CC8-4918-AFDC-AA062AC8109C}"/>
    <hyperlink ref="A50" location="G7S2!A1" display="G7S2" xr:uid="{3FEB691C-D548-495C-A2E5-EB962B2CE960}"/>
    <hyperlink ref="A12" location="GG!A1" display="GG" xr:uid="{2E6B8A03-8F02-417E-ACAA-14FF3B8465CD}"/>
    <hyperlink ref="A13" location="TG!A1" display="TG" xr:uid="{AD52FD74-D9C6-482F-AF31-FE635B4277E4}"/>
    <hyperlink ref="A55" location="'TTC1'!A1" display="TTC1" xr:uid="{4151F8F9-EC50-410F-8199-2679D2277BAA}"/>
    <hyperlink ref="A56" location="'TTC2'!A1" display="TTC2" xr:uid="{10AC5405-FF8A-481B-9767-2E6B520710B4}"/>
    <hyperlink ref="A51" location="T7S3!A1" display="T7S3" xr:uid="{6CC2A1E3-A877-45B9-B249-9EBB23A099D7}"/>
  </hyperlinks>
  <pageMargins left="0.7" right="0.7" top="0.75" bottom="0.75" header="0.3" footer="0.3"/>
  <pageSetup paperSize="9" orientation="portrait" horizontalDpi="300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60E782-2D1F-409F-92C2-7267A6191B49}">
  <sheetPr>
    <tabColor theme="9" tint="0.59999389629810485"/>
  </sheetPr>
  <dimension ref="A1:I35"/>
  <sheetViews>
    <sheetView workbookViewId="0">
      <selection activeCell="C5" sqref="C5"/>
    </sheetView>
  </sheetViews>
  <sheetFormatPr baseColWidth="10" defaultColWidth="11.42578125" defaultRowHeight="15" x14ac:dyDescent="0.25"/>
  <cols>
    <col min="1" max="1" width="31" style="1" customWidth="1"/>
    <col min="2" max="16384" width="11.42578125" style="1"/>
  </cols>
  <sheetData>
    <row r="1" spans="1:9" x14ac:dyDescent="0.25">
      <c r="A1" s="2" t="s">
        <v>28</v>
      </c>
      <c r="B1" s="207" t="s">
        <v>258</v>
      </c>
    </row>
    <row r="3" spans="1:9" ht="18.75" x14ac:dyDescent="0.3">
      <c r="A3" s="29" t="s">
        <v>42</v>
      </c>
    </row>
    <row r="5" spans="1:9" x14ac:dyDescent="0.25">
      <c r="A5" s="28" t="s">
        <v>15</v>
      </c>
      <c r="C5" s="28" t="str">
        <f>Índex!A7</f>
        <v>1r trimestre 2026</v>
      </c>
    </row>
    <row r="6" spans="1:9" ht="15.75" thickBot="1" x14ac:dyDescent="0.3">
      <c r="A6" s="30" t="s">
        <v>35</v>
      </c>
      <c r="B6" s="31"/>
      <c r="C6" s="31"/>
      <c r="D6" s="31"/>
      <c r="E6" s="31"/>
      <c r="F6" s="31"/>
      <c r="G6" s="31"/>
      <c r="H6" s="31"/>
      <c r="I6" s="31"/>
    </row>
    <row r="29" spans="1:8" x14ac:dyDescent="0.25">
      <c r="A29" s="43" t="s">
        <v>34</v>
      </c>
    </row>
    <row r="30" spans="1:8" x14ac:dyDescent="0.25">
      <c r="A30" s="43"/>
    </row>
    <row r="31" spans="1:8" ht="30" x14ac:dyDescent="0.25">
      <c r="B31" s="137" t="s">
        <v>36</v>
      </c>
      <c r="C31" s="140" t="s">
        <v>385</v>
      </c>
      <c r="D31" s="140" t="s">
        <v>383</v>
      </c>
      <c r="E31" s="140" t="s">
        <v>384</v>
      </c>
    </row>
    <row r="32" spans="1:8" x14ac:dyDescent="0.25">
      <c r="A32" s="138" t="s">
        <v>29</v>
      </c>
      <c r="B32" s="141">
        <v>318385</v>
      </c>
      <c r="C32" s="46">
        <v>1.6052081505002314E-2</v>
      </c>
      <c r="D32" s="46">
        <v>0.2029872063235372</v>
      </c>
      <c r="E32" s="46">
        <v>0.27840817834313064</v>
      </c>
      <c r="H32" s="72"/>
    </row>
    <row r="33" spans="1:5" x14ac:dyDescent="0.25">
      <c r="A33" s="138" t="s">
        <v>30</v>
      </c>
      <c r="B33" s="141">
        <v>1709635</v>
      </c>
      <c r="C33" s="46">
        <v>1.6194223693673879E-2</v>
      </c>
      <c r="D33" s="46">
        <v>0.1396267492172559</v>
      </c>
      <c r="E33" s="46">
        <v>0.15065342372198212</v>
      </c>
    </row>
    <row r="34" spans="1:5" x14ac:dyDescent="0.25">
      <c r="A34" s="138" t="s">
        <v>31</v>
      </c>
      <c r="B34" s="142">
        <v>2223605</v>
      </c>
      <c r="C34" s="46">
        <v>1.7253841684622739E-2</v>
      </c>
      <c r="D34" s="46">
        <v>0.14182214604157917</v>
      </c>
      <c r="E34" s="46">
        <v>9.722897871053976E-2</v>
      </c>
    </row>
    <row r="35" spans="1:5" x14ac:dyDescent="0.25">
      <c r="A35" s="138" t="s">
        <v>32</v>
      </c>
      <c r="B35" s="142">
        <v>3212265</v>
      </c>
      <c r="C35" s="46">
        <v>2.3143038694358048E-2</v>
      </c>
      <c r="D35" s="46">
        <v>0.1570521952461757</v>
      </c>
      <c r="E35" s="46">
        <v>0.12719519547964145</v>
      </c>
    </row>
  </sheetData>
  <hyperlinks>
    <hyperlink ref="A1" location="Índex!A1" display="TORNAR A L'ÍNDEX" xr:uid="{2A38DAD6-9F21-49C3-9E6C-7ADF0E6E1F31}"/>
  </hyperlinks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09C215-DF8A-4DCF-A1B9-5B460CF98989}">
  <sheetPr>
    <tabColor theme="9" tint="0.59999389629810485"/>
  </sheetPr>
  <dimension ref="A1:I53"/>
  <sheetViews>
    <sheetView topLeftCell="A10" workbookViewId="0">
      <selection activeCell="D42" sqref="D42"/>
    </sheetView>
  </sheetViews>
  <sheetFormatPr baseColWidth="10" defaultColWidth="11.42578125" defaultRowHeight="15" x14ac:dyDescent="0.25"/>
  <cols>
    <col min="1" max="1" width="8.140625" style="1" customWidth="1"/>
    <col min="2" max="2" width="14.7109375" style="1" customWidth="1"/>
    <col min="3" max="3" width="13.42578125" style="1" customWidth="1"/>
    <col min="4" max="16384" width="11.42578125" style="1"/>
  </cols>
  <sheetData>
    <row r="1" spans="1:9" x14ac:dyDescent="0.25">
      <c r="A1" s="259" t="s">
        <v>28</v>
      </c>
      <c r="B1" s="207" t="s">
        <v>258</v>
      </c>
    </row>
    <row r="3" spans="1:9" ht="18.75" x14ac:dyDescent="0.3">
      <c r="A3" s="29" t="s">
        <v>41</v>
      </c>
    </row>
    <row r="5" spans="1:9" x14ac:dyDescent="0.25">
      <c r="A5" s="28" t="s">
        <v>16</v>
      </c>
      <c r="C5" s="28" t="str">
        <f>Índex!A7</f>
        <v>1r trimestre 2026</v>
      </c>
    </row>
    <row r="6" spans="1:9" ht="15.75" thickBot="1" x14ac:dyDescent="0.3">
      <c r="A6" s="30" t="str">
        <f>Índex!B28</f>
        <v>Variació interanual llocs de treball assalariat. Baix Llobregat.</v>
      </c>
      <c r="B6" s="31"/>
      <c r="C6" s="31"/>
      <c r="D6" s="31"/>
      <c r="E6" s="31"/>
      <c r="F6" s="31"/>
      <c r="G6" s="31"/>
      <c r="H6" s="31"/>
      <c r="I6" s="31"/>
    </row>
    <row r="29" spans="1:3" x14ac:dyDescent="0.25">
      <c r="A29" s="43" t="s">
        <v>34</v>
      </c>
    </row>
    <row r="30" spans="1:3" x14ac:dyDescent="0.25">
      <c r="A30" s="43"/>
    </row>
    <row r="31" spans="1:3" ht="30.75" customHeight="1" x14ac:dyDescent="0.25">
      <c r="B31" s="140" t="s">
        <v>40</v>
      </c>
      <c r="C31" s="140" t="s">
        <v>39</v>
      </c>
    </row>
    <row r="32" spans="1:3" hidden="1" x14ac:dyDescent="0.25">
      <c r="A32" s="269">
        <v>2016</v>
      </c>
      <c r="B32" s="141">
        <v>228443</v>
      </c>
      <c r="C32" s="46">
        <f>(B32-B42)/B42</f>
        <v>-0.28249446424925795</v>
      </c>
    </row>
    <row r="33" spans="1:5" hidden="1" x14ac:dyDescent="0.25">
      <c r="A33" s="269">
        <v>2017</v>
      </c>
      <c r="B33" s="141">
        <v>238962</v>
      </c>
      <c r="C33" s="46">
        <f>(B33-B32)/B32</f>
        <v>4.604649737571298E-2</v>
      </c>
      <c r="D33" s="208"/>
    </row>
    <row r="34" spans="1:5" x14ac:dyDescent="0.25">
      <c r="A34" s="269">
        <v>2018</v>
      </c>
      <c r="B34" s="142">
        <v>254715</v>
      </c>
      <c r="C34" s="46">
        <f>(B34-B33)/B33</f>
        <v>6.5922615311221025E-2</v>
      </c>
      <c r="D34" s="145">
        <f>B34-B33</f>
        <v>15753</v>
      </c>
    </row>
    <row r="35" spans="1:5" x14ac:dyDescent="0.25">
      <c r="A35" s="144">
        <v>2019</v>
      </c>
      <c r="B35" s="142">
        <v>264662</v>
      </c>
      <c r="C35" s="46">
        <f>(B35-B34)/B34</f>
        <v>3.9051488918987888E-2</v>
      </c>
      <c r="D35" s="145"/>
    </row>
    <row r="36" spans="1:5" x14ac:dyDescent="0.25">
      <c r="A36" s="144">
        <v>2020</v>
      </c>
      <c r="B36" s="142">
        <v>266207</v>
      </c>
      <c r="C36" s="46">
        <f>(B36-B35)/B35</f>
        <v>5.8376344167277508E-3</v>
      </c>
      <c r="D36" s="185"/>
      <c r="E36" s="72"/>
    </row>
    <row r="37" spans="1:5" x14ac:dyDescent="0.25">
      <c r="A37" s="144">
        <v>2021</v>
      </c>
      <c r="B37" s="141">
        <v>273895</v>
      </c>
      <c r="C37" s="46">
        <f t="shared" ref="C37" si="0">(B37-B36)/B36</f>
        <v>2.8879781523400962E-2</v>
      </c>
      <c r="D37" s="185"/>
    </row>
    <row r="38" spans="1:5" x14ac:dyDescent="0.25">
      <c r="A38" s="144">
        <v>2022</v>
      </c>
      <c r="B38" s="141">
        <v>287750</v>
      </c>
      <c r="C38" s="46">
        <f>(B38-B37)/B37</f>
        <v>5.0585078223406778E-2</v>
      </c>
      <c r="D38" s="185"/>
    </row>
    <row r="39" spans="1:5" x14ac:dyDescent="0.25">
      <c r="A39" s="144">
        <v>2023</v>
      </c>
      <c r="B39" s="141">
        <v>298275</v>
      </c>
      <c r="C39" s="46">
        <f>(B39-B38)/B38</f>
        <v>3.6576889661164208E-2</v>
      </c>
      <c r="D39" s="185"/>
      <c r="E39" s="72"/>
    </row>
    <row r="40" spans="1:5" x14ac:dyDescent="0.25">
      <c r="A40" s="144">
        <v>2024</v>
      </c>
      <c r="B40" s="141">
        <v>307995</v>
      </c>
      <c r="C40" s="46">
        <f>(B40-B39)/B39</f>
        <v>3.2587377420165951E-2</v>
      </c>
      <c r="D40" s="208"/>
    </row>
    <row r="41" spans="1:5" x14ac:dyDescent="0.25">
      <c r="A41" s="144">
        <v>2025</v>
      </c>
      <c r="B41" s="141">
        <v>313355</v>
      </c>
      <c r="C41" s="46">
        <f>(B41-B40)/B40</f>
        <v>1.7402879916881768E-2</v>
      </c>
      <c r="D41" s="208"/>
      <c r="E41" s="72"/>
    </row>
    <row r="42" spans="1:5" x14ac:dyDescent="0.25">
      <c r="A42" s="144">
        <v>2026</v>
      </c>
      <c r="B42" s="141">
        <v>318385</v>
      </c>
      <c r="C42" s="46">
        <f>(B42-B41)/B41</f>
        <v>1.6052081505002314E-2</v>
      </c>
      <c r="D42" s="185">
        <f>+B42-B41</f>
        <v>5030</v>
      </c>
    </row>
    <row r="43" spans="1:5" x14ac:dyDescent="0.25">
      <c r="A43" s="36"/>
      <c r="B43" s="36"/>
      <c r="C43" s="36"/>
    </row>
    <row r="44" spans="1:5" x14ac:dyDescent="0.25">
      <c r="A44" s="36"/>
      <c r="B44" s="36"/>
      <c r="C44" s="36"/>
    </row>
    <row r="45" spans="1:5" x14ac:dyDescent="0.25">
      <c r="A45" s="36"/>
      <c r="B45" s="36"/>
      <c r="C45" s="36"/>
    </row>
    <row r="46" spans="1:5" x14ac:dyDescent="0.25">
      <c r="A46" s="36"/>
      <c r="B46" s="36"/>
      <c r="C46" s="36"/>
    </row>
    <row r="47" spans="1:5" x14ac:dyDescent="0.25">
      <c r="A47" s="36"/>
      <c r="B47" s="36"/>
      <c r="C47" s="36"/>
    </row>
    <row r="48" spans="1:5" x14ac:dyDescent="0.25">
      <c r="A48" s="36"/>
      <c r="B48" s="36"/>
      <c r="C48" s="36"/>
    </row>
    <row r="49" spans="1:3" x14ac:dyDescent="0.25">
      <c r="A49" s="36"/>
      <c r="B49" s="36"/>
      <c r="C49" s="36"/>
    </row>
    <row r="50" spans="1:3" x14ac:dyDescent="0.25">
      <c r="A50" s="36"/>
      <c r="B50" s="36"/>
      <c r="C50" s="36"/>
    </row>
    <row r="51" spans="1:3" x14ac:dyDescent="0.25">
      <c r="A51" s="36"/>
      <c r="B51" s="36"/>
      <c r="C51" s="36"/>
    </row>
    <row r="52" spans="1:3" x14ac:dyDescent="0.25">
      <c r="A52" s="36"/>
      <c r="B52" s="36"/>
      <c r="C52" s="36"/>
    </row>
    <row r="53" spans="1:3" x14ac:dyDescent="0.25">
      <c r="A53" s="36"/>
      <c r="B53" s="36"/>
      <c r="C53" s="36"/>
    </row>
  </sheetData>
  <sortState xmlns:xlrd2="http://schemas.microsoft.com/office/spreadsheetml/2017/richdata2" ref="N30:O35">
    <sortCondition ref="N29:N35"/>
  </sortState>
  <hyperlinks>
    <hyperlink ref="A1" location="Índex!A1" display="TORNAR A L'ÍNDEX" xr:uid="{7892EAB3-CF61-4C77-9E84-FE0C1B66547D}"/>
  </hyperlinks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7CE509-246F-4BD9-81EF-23ABB547A776}">
  <sheetPr>
    <tabColor theme="9" tint="0.59999389629810485"/>
  </sheetPr>
  <dimension ref="A1:I35"/>
  <sheetViews>
    <sheetView topLeftCell="A4" workbookViewId="0">
      <selection activeCell="B1" sqref="B1"/>
    </sheetView>
  </sheetViews>
  <sheetFormatPr baseColWidth="10" defaultColWidth="11.42578125" defaultRowHeight="15" x14ac:dyDescent="0.25"/>
  <cols>
    <col min="1" max="1" width="31" style="1" customWidth="1"/>
    <col min="2" max="16384" width="11.42578125" style="1"/>
  </cols>
  <sheetData>
    <row r="1" spans="1:9" x14ac:dyDescent="0.25">
      <c r="A1" s="2" t="s">
        <v>28</v>
      </c>
      <c r="B1" s="207" t="s">
        <v>258</v>
      </c>
    </row>
    <row r="3" spans="1:9" ht="18.75" x14ac:dyDescent="0.3">
      <c r="A3" s="29" t="s">
        <v>42</v>
      </c>
    </row>
    <row r="5" spans="1:9" x14ac:dyDescent="0.25">
      <c r="A5" s="28" t="s">
        <v>193</v>
      </c>
      <c r="C5" s="28" t="str">
        <f>Índex!A7</f>
        <v>1r trimestre 2026</v>
      </c>
    </row>
    <row r="6" spans="1:9" ht="15.75" thickBot="1" x14ac:dyDescent="0.3">
      <c r="A6" s="30" t="s">
        <v>194</v>
      </c>
      <c r="B6" s="31"/>
      <c r="C6" s="31"/>
      <c r="D6" s="31"/>
      <c r="E6" s="31"/>
      <c r="F6" s="31"/>
      <c r="G6" s="31"/>
      <c r="H6" s="31"/>
      <c r="I6" s="31"/>
    </row>
    <row r="29" spans="1:4" x14ac:dyDescent="0.25">
      <c r="A29" s="43" t="s">
        <v>34</v>
      </c>
    </row>
    <row r="30" spans="1:4" x14ac:dyDescent="0.25">
      <c r="A30" s="43"/>
    </row>
    <row r="31" spans="1:4" ht="30" x14ac:dyDescent="0.25">
      <c r="B31" s="140" t="s">
        <v>386</v>
      </c>
      <c r="C31" s="140" t="s">
        <v>383</v>
      </c>
      <c r="D31" s="140" t="s">
        <v>384</v>
      </c>
    </row>
    <row r="32" spans="1:4" x14ac:dyDescent="0.25">
      <c r="A32" s="146" t="s">
        <v>186</v>
      </c>
      <c r="B32" s="46">
        <v>3.088834891478934E-3</v>
      </c>
      <c r="C32" s="46">
        <v>3.4374389508464068E-2</v>
      </c>
      <c r="D32" s="46">
        <v>-5.8894444401511578E-2</v>
      </c>
    </row>
    <row r="33" spans="1:4" x14ac:dyDescent="0.25">
      <c r="A33" s="146" t="s">
        <v>187</v>
      </c>
      <c r="B33" s="46">
        <v>5.2247053045186641E-2</v>
      </c>
      <c r="C33" s="46">
        <v>0.22295638771549264</v>
      </c>
      <c r="D33" s="46">
        <v>0.24868858191991608</v>
      </c>
    </row>
    <row r="34" spans="1:4" x14ac:dyDescent="0.25">
      <c r="A34" s="146" t="s">
        <v>188</v>
      </c>
      <c r="B34" s="46">
        <v>3.5741754512962041E-3</v>
      </c>
      <c r="C34" s="46">
        <v>0.38030167264038234</v>
      </c>
      <c r="D34" s="46">
        <v>1.2413758260412666</v>
      </c>
    </row>
    <row r="35" spans="1:4" x14ac:dyDescent="0.25">
      <c r="A35" s="146" t="s">
        <v>132</v>
      </c>
      <c r="B35" s="46">
        <v>1.6052081505002314E-2</v>
      </c>
      <c r="C35" s="46">
        <v>0.18730818140119407</v>
      </c>
      <c r="D35" s="46">
        <v>0.2863416723229581</v>
      </c>
    </row>
  </sheetData>
  <hyperlinks>
    <hyperlink ref="A1" location="Índex!A1" display="TORNAR A L'ÍNDEX" xr:uid="{EB22EEFF-DEEB-44CB-BFF8-E0FFE3F85268}"/>
  </hyperlink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EC5674-7023-45BB-9A88-2911568642BD}">
  <sheetPr>
    <tabColor theme="9" tint="0.59999389629810485"/>
  </sheetPr>
  <dimension ref="A1:P23"/>
  <sheetViews>
    <sheetView workbookViewId="0">
      <selection activeCell="A8" sqref="A8:C20"/>
    </sheetView>
  </sheetViews>
  <sheetFormatPr baseColWidth="10" defaultColWidth="11.42578125" defaultRowHeight="15" x14ac:dyDescent="0.25"/>
  <cols>
    <col min="1" max="1" width="39.5703125" style="1" customWidth="1"/>
    <col min="2" max="2" width="10.5703125" style="1" customWidth="1"/>
    <col min="3" max="4" width="9.7109375" style="1" customWidth="1"/>
    <col min="5" max="5" width="11.5703125" style="1" customWidth="1"/>
    <col min="6" max="15" width="11.42578125" style="1"/>
    <col min="16" max="16" width="11.42578125" style="126"/>
    <col min="17" max="16384" width="11.42578125" style="1"/>
  </cols>
  <sheetData>
    <row r="1" spans="1:7" x14ac:dyDescent="0.25">
      <c r="A1" s="2" t="s">
        <v>28</v>
      </c>
      <c r="C1" s="207" t="s">
        <v>258</v>
      </c>
    </row>
    <row r="3" spans="1:7" ht="18.75" x14ac:dyDescent="0.3">
      <c r="A3" s="29" t="s">
        <v>41</v>
      </c>
    </row>
    <row r="5" spans="1:7" x14ac:dyDescent="0.25">
      <c r="A5" s="28" t="str">
        <f>Índex!A30</f>
        <v>TRGSS1</v>
      </c>
      <c r="C5" s="28" t="str">
        <f>Índex!A7</f>
        <v>1r trimestre 2026</v>
      </c>
    </row>
    <row r="6" spans="1:7" ht="15.75" thickBot="1" x14ac:dyDescent="0.3">
      <c r="A6" s="30" t="str">
        <f>Índex!B30</f>
        <v>Activitats econòmiques més rellevants. Baix Llobregat.</v>
      </c>
      <c r="B6" s="31"/>
      <c r="C6" s="31"/>
      <c r="D6" s="31"/>
      <c r="E6" s="31"/>
      <c r="F6" s="31"/>
    </row>
    <row r="8" spans="1:7" x14ac:dyDescent="0.25">
      <c r="B8" s="53"/>
      <c r="C8" s="53"/>
      <c r="D8" s="308" t="s">
        <v>130</v>
      </c>
      <c r="E8" s="308"/>
      <c r="F8" s="308"/>
    </row>
    <row r="9" spans="1:7" ht="15.75" x14ac:dyDescent="0.25">
      <c r="A9" s="9"/>
      <c r="B9" s="10" t="s">
        <v>36</v>
      </c>
      <c r="C9" s="10" t="s">
        <v>131</v>
      </c>
      <c r="D9" s="281" t="s">
        <v>407</v>
      </c>
      <c r="E9" s="281" t="s">
        <v>390</v>
      </c>
      <c r="F9" s="281" t="s">
        <v>391</v>
      </c>
    </row>
    <row r="10" spans="1:7" x14ac:dyDescent="0.25">
      <c r="A10" s="11" t="s">
        <v>132</v>
      </c>
      <c r="B10" s="12">
        <v>318385</v>
      </c>
      <c r="C10" s="13">
        <v>1</v>
      </c>
      <c r="D10" s="284"/>
      <c r="E10" s="284"/>
      <c r="F10" s="284"/>
      <c r="G10" s="72"/>
    </row>
    <row r="11" spans="1:7" ht="30" x14ac:dyDescent="0.25">
      <c r="A11" s="14" t="s">
        <v>394</v>
      </c>
      <c r="B11" s="15">
        <v>33180</v>
      </c>
      <c r="C11" s="16">
        <v>0.10421345226690956</v>
      </c>
      <c r="D11" s="285"/>
      <c r="E11" s="285"/>
      <c r="F11" s="285"/>
    </row>
    <row r="12" spans="1:7" x14ac:dyDescent="0.25">
      <c r="A12" s="14" t="s">
        <v>392</v>
      </c>
      <c r="B12" s="15">
        <v>28020</v>
      </c>
      <c r="C12" s="16">
        <v>8.800665860514785E-2</v>
      </c>
      <c r="D12" s="285"/>
      <c r="E12" s="285"/>
      <c r="F12" s="285"/>
    </row>
    <row r="13" spans="1:7" x14ac:dyDescent="0.25">
      <c r="A13" s="14" t="s">
        <v>399</v>
      </c>
      <c r="B13" s="15">
        <v>22165</v>
      </c>
      <c r="C13" s="16">
        <v>6.9616973161424067E-2</v>
      </c>
      <c r="D13" s="285"/>
      <c r="E13" s="285"/>
      <c r="F13" s="285"/>
    </row>
    <row r="14" spans="1:7" x14ac:dyDescent="0.25">
      <c r="A14" s="14" t="s">
        <v>393</v>
      </c>
      <c r="B14" s="15">
        <v>17820</v>
      </c>
      <c r="C14" s="16">
        <v>5.596997345980495E-2</v>
      </c>
      <c r="D14" s="285"/>
      <c r="E14" s="285"/>
      <c r="F14" s="285"/>
    </row>
    <row r="15" spans="1:7" ht="30" x14ac:dyDescent="0.25">
      <c r="A15" s="14" t="s">
        <v>403</v>
      </c>
      <c r="B15" s="15">
        <v>16280</v>
      </c>
      <c r="C15" s="16">
        <v>5.1133062173155143E-2</v>
      </c>
      <c r="D15" s="285"/>
      <c r="E15" s="285"/>
      <c r="F15" s="285"/>
    </row>
    <row r="16" spans="1:7" ht="30" x14ac:dyDescent="0.25">
      <c r="A16" s="14" t="s">
        <v>395</v>
      </c>
      <c r="B16" s="15">
        <v>14490</v>
      </c>
      <c r="C16" s="16">
        <v>4.5510938015295946E-2</v>
      </c>
      <c r="D16" s="285"/>
      <c r="E16" s="285"/>
      <c r="F16" s="285"/>
    </row>
    <row r="17" spans="1:6" x14ac:dyDescent="0.25">
      <c r="A17" s="14" t="s">
        <v>404</v>
      </c>
      <c r="B17" s="15">
        <v>14170</v>
      </c>
      <c r="C17" s="16">
        <v>4.4505865540147932E-2</v>
      </c>
      <c r="D17" s="285"/>
      <c r="E17" s="285"/>
      <c r="F17" s="285"/>
    </row>
    <row r="18" spans="1:6" x14ac:dyDescent="0.25">
      <c r="A18" s="14" t="s">
        <v>400</v>
      </c>
      <c r="B18" s="15">
        <v>10585</v>
      </c>
      <c r="C18" s="16">
        <v>3.3245912967005353E-2</v>
      </c>
      <c r="D18" s="285"/>
      <c r="E18" s="285"/>
      <c r="F18" s="285"/>
    </row>
    <row r="19" spans="1:6" ht="30" x14ac:dyDescent="0.25">
      <c r="A19" s="14" t="s">
        <v>405</v>
      </c>
      <c r="B19" s="15">
        <v>10525</v>
      </c>
      <c r="C19" s="16">
        <v>3.3057461877915105E-2</v>
      </c>
      <c r="D19" s="285"/>
      <c r="E19" s="285"/>
      <c r="F19" s="285"/>
    </row>
    <row r="20" spans="1:6" x14ac:dyDescent="0.25">
      <c r="A20" s="255" t="s">
        <v>406</v>
      </c>
      <c r="B20" s="18">
        <v>7805</v>
      </c>
      <c r="C20" s="19">
        <v>2.4514345839156994E-2</v>
      </c>
      <c r="D20" s="286"/>
      <c r="E20" s="286"/>
      <c r="F20" s="286"/>
    </row>
    <row r="23" spans="1:6" x14ac:dyDescent="0.25">
      <c r="A23" s="43" t="s">
        <v>208</v>
      </c>
    </row>
  </sheetData>
  <mergeCells count="1">
    <mergeCell ref="D8:F8"/>
  </mergeCells>
  <phoneticPr fontId="19" type="noConversion"/>
  <conditionalFormatting sqref="C11:C20">
    <cfRule type="colorScale" priority="1">
      <colorScale>
        <cfvo type="min"/>
        <cfvo type="max"/>
        <color rgb="FFFFEF9C"/>
        <color rgb="FF63BE7B"/>
      </colorScale>
    </cfRule>
  </conditionalFormatting>
  <conditionalFormatting sqref="D10:F20">
    <cfRule type="dataBar" priority="18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{7576CB97-E3E2-42DB-A516-10FBC373357E}</x14:id>
        </ext>
      </extLst>
    </cfRule>
  </conditionalFormatting>
  <hyperlinks>
    <hyperlink ref="A1" location="Índex!A1" display="TORNAR A L'ÍNDEX" xr:uid="{F86BC43F-0BD7-427D-ACF6-FFAAB9777B37}"/>
  </hyperlink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7576CB97-E3E2-42DB-A516-10FBC373357E}">
            <x14:dataBar minLength="0" maxLength="100" axisPosition="middle">
              <x14:cfvo type="autoMin"/>
              <x14:cfvo type="autoMax"/>
              <x14:negativeFillColor rgb="FFFF0000"/>
              <x14:axisColor rgb="FF000000"/>
            </x14:dataBar>
          </x14:cfRule>
          <xm:sqref>D10:F20</xm:sqref>
        </x14:conditionalFormatting>
      </x14:conditionalFormatting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BAA866-E02E-41EB-A2C7-071549437088}">
  <sheetPr>
    <tabColor rgb="FF990033"/>
  </sheetPr>
  <dimension ref="A1:D34"/>
  <sheetViews>
    <sheetView workbookViewId="0">
      <selection activeCell="B1" sqref="B1"/>
    </sheetView>
  </sheetViews>
  <sheetFormatPr baseColWidth="10" defaultColWidth="11.42578125" defaultRowHeight="15" x14ac:dyDescent="0.25"/>
  <cols>
    <col min="1" max="1" width="64.28515625" style="1" customWidth="1"/>
    <col min="2" max="16384" width="11.42578125" style="1"/>
  </cols>
  <sheetData>
    <row r="1" spans="1:4" x14ac:dyDescent="0.25">
      <c r="A1" s="2" t="s">
        <v>28</v>
      </c>
      <c r="B1" s="207" t="s">
        <v>258</v>
      </c>
    </row>
    <row r="3" spans="1:4" ht="18.75" x14ac:dyDescent="0.3">
      <c r="A3" s="29" t="str">
        <f>TRGSS1!A3</f>
        <v>LLOCS DE TREBALL. RÈGIM GENERAL SEGURETAT SOCIAL.</v>
      </c>
    </row>
    <row r="5" spans="1:4" x14ac:dyDescent="0.25">
      <c r="A5" s="28" t="str">
        <f>Índex!A31</f>
        <v>TRGSS2</v>
      </c>
      <c r="C5" s="28" t="str">
        <f>Índex!A7</f>
        <v>1r trimestre 2026</v>
      </c>
    </row>
    <row r="6" spans="1:4" ht="15.75" thickBot="1" x14ac:dyDescent="0.3">
      <c r="A6" s="247" t="str">
        <f>Índex!B31</f>
        <v>Dinamisme llocs de treball.</v>
      </c>
      <c r="B6" s="31"/>
      <c r="C6" s="31"/>
      <c r="D6" s="31"/>
    </row>
    <row r="7" spans="1:4" x14ac:dyDescent="0.25">
      <c r="A7" s="297" t="s">
        <v>54</v>
      </c>
      <c r="B7" s="299" t="s">
        <v>55</v>
      </c>
      <c r="C7" s="301" t="s">
        <v>58</v>
      </c>
      <c r="D7" s="301"/>
    </row>
    <row r="8" spans="1:4" x14ac:dyDescent="0.25">
      <c r="A8" s="298"/>
      <c r="B8" s="300"/>
      <c r="C8" s="32" t="s">
        <v>55</v>
      </c>
      <c r="D8" s="32" t="s">
        <v>56</v>
      </c>
    </row>
    <row r="9" spans="1:4" x14ac:dyDescent="0.25">
      <c r="A9" s="33" t="s">
        <v>70</v>
      </c>
      <c r="B9" s="51">
        <v>15730</v>
      </c>
      <c r="C9" s="51">
        <v>1935</v>
      </c>
      <c r="D9" s="52">
        <v>0.1402682131206959</v>
      </c>
    </row>
    <row r="10" spans="1:4" x14ac:dyDescent="0.25">
      <c r="A10" s="33" t="s">
        <v>49</v>
      </c>
      <c r="B10" s="51">
        <v>8535</v>
      </c>
      <c r="C10" s="51">
        <v>1210</v>
      </c>
      <c r="D10" s="52">
        <v>0.16518771331058021</v>
      </c>
    </row>
    <row r="11" spans="1:4" x14ac:dyDescent="0.25">
      <c r="A11" s="33" t="s">
        <v>53</v>
      </c>
      <c r="B11" s="51">
        <v>22130</v>
      </c>
      <c r="C11" s="51">
        <v>1135</v>
      </c>
      <c r="D11" s="52">
        <v>5.4060490592998334E-2</v>
      </c>
    </row>
    <row r="12" spans="1:4" ht="30" x14ac:dyDescent="0.25">
      <c r="A12" s="33" t="s">
        <v>47</v>
      </c>
      <c r="B12" s="51">
        <v>30550</v>
      </c>
      <c r="C12" s="51">
        <v>605</v>
      </c>
      <c r="D12" s="52">
        <v>2.0203706795792285E-2</v>
      </c>
    </row>
    <row r="13" spans="1:4" x14ac:dyDescent="0.25">
      <c r="A13" s="33" t="s">
        <v>118</v>
      </c>
      <c r="B13" s="51">
        <v>7425</v>
      </c>
      <c r="C13" s="51">
        <v>580</v>
      </c>
      <c r="D13" s="52">
        <v>8.473338203067933E-2</v>
      </c>
    </row>
    <row r="14" spans="1:4" x14ac:dyDescent="0.25">
      <c r="A14" s="33" t="s">
        <v>46</v>
      </c>
      <c r="B14" s="51">
        <v>17690</v>
      </c>
      <c r="C14" s="51">
        <v>455</v>
      </c>
      <c r="D14" s="52">
        <v>2.6399767914128229E-2</v>
      </c>
    </row>
    <row r="15" spans="1:4" x14ac:dyDescent="0.25">
      <c r="A15" s="33" t="s">
        <v>114</v>
      </c>
      <c r="B15" s="51">
        <v>13315</v>
      </c>
      <c r="C15" s="51">
        <v>455</v>
      </c>
      <c r="D15" s="52">
        <v>3.5381026438569205E-2</v>
      </c>
    </row>
    <row r="16" spans="1:4" x14ac:dyDescent="0.25">
      <c r="A16" s="33" t="s">
        <v>173</v>
      </c>
      <c r="B16" s="51">
        <v>2035</v>
      </c>
      <c r="C16" s="51">
        <v>450</v>
      </c>
      <c r="D16" s="52">
        <v>0.28391167192429023</v>
      </c>
    </row>
    <row r="17" spans="1:4" x14ac:dyDescent="0.25">
      <c r="A17" s="33" t="s">
        <v>48</v>
      </c>
      <c r="B17" s="51">
        <v>13295</v>
      </c>
      <c r="C17" s="51">
        <v>205</v>
      </c>
      <c r="D17" s="52">
        <v>1.5660809778456838E-2</v>
      </c>
    </row>
    <row r="18" spans="1:4" x14ac:dyDescent="0.25">
      <c r="A18" s="33" t="s">
        <v>68</v>
      </c>
      <c r="B18" s="51">
        <v>10365</v>
      </c>
      <c r="C18" s="51">
        <v>195</v>
      </c>
      <c r="D18" s="52">
        <v>1.9174041297935103E-2</v>
      </c>
    </row>
    <row r="19" spans="1:4" ht="15" customHeight="1" x14ac:dyDescent="0.25">
      <c r="A19" s="302" t="s">
        <v>57</v>
      </c>
      <c r="B19" s="304" t="s">
        <v>55</v>
      </c>
      <c r="C19" s="305" t="s">
        <v>58</v>
      </c>
      <c r="D19" s="305"/>
    </row>
    <row r="20" spans="1:4" x14ac:dyDescent="0.25">
      <c r="A20" s="303"/>
      <c r="B20" s="300"/>
      <c r="C20" s="32" t="s">
        <v>55</v>
      </c>
      <c r="D20" s="32" t="s">
        <v>56</v>
      </c>
    </row>
    <row r="21" spans="1:4" x14ac:dyDescent="0.25">
      <c r="A21" s="77" t="s">
        <v>109</v>
      </c>
      <c r="B21" s="34">
        <v>5465</v>
      </c>
      <c r="C21" s="34">
        <v>-1375</v>
      </c>
      <c r="D21" s="35">
        <v>-0.20102339181286549</v>
      </c>
    </row>
    <row r="22" spans="1:4" x14ac:dyDescent="0.25">
      <c r="A22" s="77" t="s">
        <v>45</v>
      </c>
      <c r="B22" s="34">
        <v>25065</v>
      </c>
      <c r="C22" s="34">
        <v>-455</v>
      </c>
      <c r="D22" s="35">
        <v>-1.7829153605015673E-2</v>
      </c>
    </row>
    <row r="23" spans="1:4" x14ac:dyDescent="0.25">
      <c r="A23" s="77" t="s">
        <v>164</v>
      </c>
      <c r="B23" s="34">
        <v>1070</v>
      </c>
      <c r="C23" s="34">
        <v>-300</v>
      </c>
      <c r="D23" s="35">
        <v>-0.21897810218978103</v>
      </c>
    </row>
    <row r="24" spans="1:4" ht="16.5" customHeight="1" x14ac:dyDescent="0.25">
      <c r="A24" s="77" t="s">
        <v>140</v>
      </c>
      <c r="B24" s="34">
        <v>5585</v>
      </c>
      <c r="C24" s="34">
        <v>-250</v>
      </c>
      <c r="D24" s="35">
        <v>-4.2844901456726647E-2</v>
      </c>
    </row>
    <row r="25" spans="1:4" x14ac:dyDescent="0.25">
      <c r="A25" s="77" t="s">
        <v>122</v>
      </c>
      <c r="B25" s="34">
        <v>1280</v>
      </c>
      <c r="C25" s="34">
        <v>-215</v>
      </c>
      <c r="D25" s="35">
        <v>-0.14381270903010032</v>
      </c>
    </row>
    <row r="26" spans="1:4" x14ac:dyDescent="0.25">
      <c r="A26" s="77" t="s">
        <v>154</v>
      </c>
      <c r="B26" s="34">
        <v>2225</v>
      </c>
      <c r="C26" s="34">
        <v>-200</v>
      </c>
      <c r="D26" s="35">
        <v>-8.247422680412371E-2</v>
      </c>
    </row>
    <row r="27" spans="1:4" x14ac:dyDescent="0.25">
      <c r="A27" s="77" t="s">
        <v>126</v>
      </c>
      <c r="B27" s="34">
        <v>7030</v>
      </c>
      <c r="C27" s="34">
        <v>-140</v>
      </c>
      <c r="D27" s="35">
        <v>-1.9525801952580194E-2</v>
      </c>
    </row>
    <row r="28" spans="1:4" x14ac:dyDescent="0.25">
      <c r="A28" s="77" t="s">
        <v>52</v>
      </c>
      <c r="B28" s="34">
        <v>4715</v>
      </c>
      <c r="C28" s="34">
        <v>-120</v>
      </c>
      <c r="D28" s="35">
        <v>-2.481902792140641E-2</v>
      </c>
    </row>
    <row r="29" spans="1:4" x14ac:dyDescent="0.25">
      <c r="A29" s="77" t="s">
        <v>121</v>
      </c>
      <c r="B29" s="34">
        <v>2125</v>
      </c>
      <c r="C29" s="34">
        <v>-110</v>
      </c>
      <c r="D29" s="35">
        <v>-4.9217002237136466E-2</v>
      </c>
    </row>
    <row r="30" spans="1:4" x14ac:dyDescent="0.25">
      <c r="A30" s="266" t="s">
        <v>147</v>
      </c>
      <c r="B30" s="45">
        <v>2910</v>
      </c>
      <c r="C30" s="45">
        <v>-85</v>
      </c>
      <c r="D30" s="201">
        <v>-2.8380634390651086E-2</v>
      </c>
    </row>
    <row r="31" spans="1:4" x14ac:dyDescent="0.25">
      <c r="A31" s="223"/>
      <c r="B31" s="224"/>
      <c r="C31" s="224"/>
      <c r="D31" s="225"/>
    </row>
    <row r="33" spans="1:1" x14ac:dyDescent="0.25">
      <c r="A33" s="43" t="s">
        <v>208</v>
      </c>
    </row>
    <row r="34" spans="1:1" x14ac:dyDescent="0.25">
      <c r="A34" s="43"/>
    </row>
  </sheetData>
  <mergeCells count="6">
    <mergeCell ref="A7:A8"/>
    <mergeCell ref="B7:B8"/>
    <mergeCell ref="C7:D7"/>
    <mergeCell ref="A19:A20"/>
    <mergeCell ref="B19:B20"/>
    <mergeCell ref="C19:D19"/>
  </mergeCells>
  <conditionalFormatting sqref="B9">
    <cfRule type="dataBar" priority="1">
      <dataBar>
        <cfvo type="min"/>
        <cfvo type="max"/>
        <color theme="5" tint="0.39997558519241921"/>
      </dataBar>
      <extLst>
        <ext xmlns:x14="http://schemas.microsoft.com/office/spreadsheetml/2009/9/main" uri="{B025F937-C7B1-47D3-B67F-A62EFF666E3E}">
          <x14:id>{5CF772A7-33EC-4205-93A7-80310089AA30}</x14:id>
        </ext>
      </extLst>
    </cfRule>
  </conditionalFormatting>
  <conditionalFormatting sqref="B10:B31">
    <cfRule type="dataBar" priority="2">
      <dataBar>
        <cfvo type="min"/>
        <cfvo type="max"/>
        <color theme="5" tint="0.39997558519241921"/>
      </dataBar>
      <extLst>
        <ext xmlns:x14="http://schemas.microsoft.com/office/spreadsheetml/2009/9/main" uri="{B025F937-C7B1-47D3-B67F-A62EFF666E3E}">
          <x14:id>{42230BAA-C1F4-4F53-8FAC-FFAF5FB39D58}</x14:id>
        </ext>
      </extLst>
    </cfRule>
  </conditionalFormatting>
  <conditionalFormatting sqref="B21:B31 B9:B18">
    <cfRule type="dataBar" priority="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{46880F6B-FD58-44CF-9EAD-30529C26B06D}</x14:id>
        </ext>
      </extLst>
    </cfRule>
  </conditionalFormatting>
  <conditionalFormatting sqref="D9:D18 D21:D31">
    <cfRule type="colorScale" priority="7">
      <colorScale>
        <cfvo type="min"/>
        <cfvo type="max"/>
        <color rgb="FFFFEF9C"/>
        <color rgb="FF63BE7B"/>
      </colorScale>
    </cfRule>
  </conditionalFormatting>
  <conditionalFormatting sqref="D9:D18">
    <cfRule type="colorScale" priority="4">
      <colorScale>
        <cfvo type="min"/>
        <cfvo type="max"/>
        <color rgb="FFFCFCFF"/>
        <color rgb="FF92D050"/>
      </colorScale>
    </cfRule>
  </conditionalFormatting>
  <conditionalFormatting sqref="D21:D31">
    <cfRule type="colorScale" priority="3">
      <colorScale>
        <cfvo type="min"/>
        <cfvo type="max"/>
        <color rgb="FFF8696B"/>
        <color rgb="FFFCFCFF"/>
      </colorScale>
    </cfRule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hyperlinks>
    <hyperlink ref="A1" location="Índex!A1" display="TORNAR A L'ÍNDEX" xr:uid="{04E6557F-A5F1-4474-A4EB-4D1A017C6137}"/>
  </hyperlink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5CF772A7-33EC-4205-93A7-80310089AA30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B9</xm:sqref>
        </x14:conditionalFormatting>
        <x14:conditionalFormatting xmlns:xm="http://schemas.microsoft.com/office/excel/2006/main">
          <x14:cfRule type="dataBar" id="{42230BAA-C1F4-4F53-8FAC-FFAF5FB39D58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B10:B31</xm:sqref>
        </x14:conditionalFormatting>
        <x14:conditionalFormatting xmlns:xm="http://schemas.microsoft.com/office/excel/2006/main">
          <x14:cfRule type="dataBar" id="{46880F6B-FD58-44CF-9EAD-30529C26B06D}">
            <x14:dataBar minLength="0" maxLength="100" negativeBarColorSameAsPositive="1" axisPosition="none">
              <x14:cfvo type="min"/>
              <x14:cfvo type="max"/>
            </x14:dataBar>
          </x14:cfRule>
          <xm:sqref>B21:B31 B9:B18</xm:sqref>
        </x14:conditionalFormatting>
      </x14:conditionalFormatting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4CE03E-446E-4A5A-B295-CB5DD8551125}">
  <sheetPr>
    <tabColor theme="8"/>
  </sheetPr>
  <dimension ref="A1:R92"/>
  <sheetViews>
    <sheetView workbookViewId="0"/>
  </sheetViews>
  <sheetFormatPr baseColWidth="10" defaultRowHeight="15" x14ac:dyDescent="0.25"/>
  <sheetData>
    <row r="1" spans="1:18" x14ac:dyDescent="0.25">
      <c r="G1" s="25">
        <v>3.0000000000000001E-3</v>
      </c>
      <c r="M1" s="26" t="s">
        <v>182</v>
      </c>
      <c r="Q1" s="26" t="s">
        <v>185</v>
      </c>
    </row>
    <row r="3" spans="1:18" x14ac:dyDescent="0.25">
      <c r="B3">
        <v>2022</v>
      </c>
      <c r="C3" s="22">
        <v>20.22</v>
      </c>
      <c r="D3">
        <v>2021</v>
      </c>
      <c r="H3">
        <v>2022</v>
      </c>
      <c r="I3" s="22">
        <v>20.22</v>
      </c>
      <c r="J3">
        <v>2021</v>
      </c>
      <c r="N3">
        <v>2022</v>
      </c>
      <c r="O3" s="22">
        <v>20.22</v>
      </c>
      <c r="P3">
        <v>2021</v>
      </c>
      <c r="Q3" t="s">
        <v>183</v>
      </c>
      <c r="R3" t="s">
        <v>184</v>
      </c>
    </row>
    <row r="4" spans="1:18" x14ac:dyDescent="0.25">
      <c r="A4" t="s">
        <v>64</v>
      </c>
      <c r="B4" s="47">
        <v>100</v>
      </c>
      <c r="C4" s="23">
        <f>B4/$B$92</f>
        <v>3.5244153875975821E-4</v>
      </c>
      <c r="D4">
        <v>95</v>
      </c>
      <c r="G4" t="s">
        <v>140</v>
      </c>
      <c r="H4" s="47">
        <v>5795</v>
      </c>
      <c r="I4" s="23">
        <v>2.0423987171127988E-2</v>
      </c>
      <c r="J4">
        <v>5785</v>
      </c>
      <c r="M4" t="s">
        <v>118</v>
      </c>
      <c r="N4" s="47">
        <v>2675</v>
      </c>
      <c r="O4" s="23">
        <v>9.4278111618235332E-3</v>
      </c>
      <c r="P4">
        <v>3115</v>
      </c>
      <c r="Q4">
        <v>-440</v>
      </c>
      <c r="R4" s="27">
        <v>-0.14125200642054575</v>
      </c>
    </row>
    <row r="5" spans="1:18" x14ac:dyDescent="0.25">
      <c r="A5" t="s">
        <v>133</v>
      </c>
      <c r="B5" s="47">
        <v>60</v>
      </c>
      <c r="C5" s="23">
        <f t="shared" ref="C5:C68" si="0">B5/$B$92</f>
        <v>2.1146492325585493E-4</v>
      </c>
      <c r="D5">
        <v>70</v>
      </c>
      <c r="G5" t="s">
        <v>112</v>
      </c>
      <c r="H5" s="47">
        <v>1495</v>
      </c>
      <c r="I5" s="23">
        <v>5.2690010044583856E-3</v>
      </c>
      <c r="J5">
        <v>1405</v>
      </c>
      <c r="M5" t="s">
        <v>110</v>
      </c>
      <c r="N5" s="47">
        <v>4435</v>
      </c>
      <c r="O5" s="23">
        <v>1.5630782243995278E-2</v>
      </c>
      <c r="P5">
        <v>4745</v>
      </c>
      <c r="Q5">
        <v>-310</v>
      </c>
      <c r="R5" s="27">
        <v>-6.5331928345626969E-2</v>
      </c>
    </row>
    <row r="6" spans="1:18" x14ac:dyDescent="0.25">
      <c r="A6" t="s">
        <v>134</v>
      </c>
      <c r="B6" s="47">
        <v>0</v>
      </c>
      <c r="C6" s="23">
        <f t="shared" si="0"/>
        <v>0</v>
      </c>
      <c r="D6">
        <v>5</v>
      </c>
      <c r="G6" t="s">
        <v>146</v>
      </c>
      <c r="H6" s="47">
        <v>1015</v>
      </c>
      <c r="I6" s="23">
        <v>3.5772816184115458E-3</v>
      </c>
      <c r="J6">
        <v>930</v>
      </c>
      <c r="M6" t="s">
        <v>127</v>
      </c>
      <c r="N6" s="47">
        <v>4660</v>
      </c>
      <c r="O6" s="23">
        <v>1.6423775706204732E-2</v>
      </c>
      <c r="P6">
        <v>4920</v>
      </c>
      <c r="Q6">
        <v>-260</v>
      </c>
      <c r="R6" s="27">
        <v>-5.2845528455284556E-2</v>
      </c>
    </row>
    <row r="7" spans="1:18" x14ac:dyDescent="0.25">
      <c r="A7" t="s">
        <v>135</v>
      </c>
      <c r="B7" s="1">
        <v>0</v>
      </c>
      <c r="C7" s="23">
        <f t="shared" si="0"/>
        <v>0</v>
      </c>
      <c r="D7">
        <v>0</v>
      </c>
      <c r="G7" t="s">
        <v>147</v>
      </c>
      <c r="H7" s="47">
        <v>3340</v>
      </c>
      <c r="I7" s="23">
        <v>1.1771547394575924E-2</v>
      </c>
      <c r="J7">
        <v>3180</v>
      </c>
      <c r="M7" t="s">
        <v>45</v>
      </c>
      <c r="N7" s="47">
        <v>25895</v>
      </c>
      <c r="O7" s="23">
        <v>9.1264736461839399E-2</v>
      </c>
      <c r="P7">
        <v>26110</v>
      </c>
      <c r="Q7">
        <v>-215</v>
      </c>
      <c r="R7" s="27">
        <v>-8.2343929528916129E-3</v>
      </c>
    </row>
    <row r="8" spans="1:18" x14ac:dyDescent="0.25">
      <c r="A8" t="s">
        <v>136</v>
      </c>
      <c r="B8" s="1">
        <v>0</v>
      </c>
      <c r="C8" s="23">
        <f t="shared" si="0"/>
        <v>0</v>
      </c>
      <c r="D8">
        <v>0</v>
      </c>
      <c r="G8" t="s">
        <v>127</v>
      </c>
      <c r="H8" s="47">
        <v>4660</v>
      </c>
      <c r="I8" s="23">
        <v>1.6423775706204732E-2</v>
      </c>
      <c r="J8">
        <v>4920</v>
      </c>
      <c r="M8" t="s">
        <v>164</v>
      </c>
      <c r="N8" s="47">
        <v>1185</v>
      </c>
      <c r="O8" s="23">
        <v>4.1764322343031349E-3</v>
      </c>
      <c r="P8">
        <v>1360</v>
      </c>
      <c r="Q8">
        <v>-175</v>
      </c>
      <c r="R8" s="27">
        <v>-0.12867647058823528</v>
      </c>
    </row>
    <row r="9" spans="1:18" x14ac:dyDescent="0.25">
      <c r="A9" t="s">
        <v>137</v>
      </c>
      <c r="B9" s="47">
        <v>0</v>
      </c>
      <c r="C9" s="23">
        <f t="shared" si="0"/>
        <v>0</v>
      </c>
      <c r="D9">
        <v>0</v>
      </c>
      <c r="G9" t="s">
        <v>149</v>
      </c>
      <c r="H9" s="47">
        <v>3240</v>
      </c>
      <c r="I9" s="23">
        <v>1.1419105855816167E-2</v>
      </c>
      <c r="J9">
        <v>3195</v>
      </c>
      <c r="M9" t="s">
        <v>121</v>
      </c>
      <c r="N9" s="47">
        <v>2395</v>
      </c>
      <c r="O9" s="23">
        <v>8.4409748532962101E-3</v>
      </c>
      <c r="P9">
        <v>2470</v>
      </c>
      <c r="Q9">
        <v>-75</v>
      </c>
      <c r="R9" s="27">
        <v>-3.0364372469635626E-2</v>
      </c>
    </row>
    <row r="10" spans="1:18" x14ac:dyDescent="0.25">
      <c r="A10" t="s">
        <v>138</v>
      </c>
      <c r="B10" s="47">
        <v>140</v>
      </c>
      <c r="C10" s="23">
        <f t="shared" si="0"/>
        <v>4.9341815426366155E-4</v>
      </c>
      <c r="D10">
        <v>130</v>
      </c>
      <c r="G10" t="s">
        <v>150</v>
      </c>
      <c r="H10" s="47">
        <v>2680</v>
      </c>
      <c r="I10" s="23">
        <v>9.4454332387615206E-3</v>
      </c>
      <c r="J10">
        <v>2635</v>
      </c>
      <c r="M10" t="s">
        <v>52</v>
      </c>
      <c r="N10" s="47">
        <v>4860</v>
      </c>
      <c r="O10" s="23">
        <v>1.712865878372425E-2</v>
      </c>
      <c r="P10">
        <v>4900</v>
      </c>
      <c r="Q10">
        <v>-40</v>
      </c>
      <c r="R10" s="27">
        <v>-8.1632653061224497E-3</v>
      </c>
    </row>
    <row r="11" spans="1:18" x14ac:dyDescent="0.25">
      <c r="A11" t="s">
        <v>139</v>
      </c>
      <c r="B11" s="47">
        <v>0</v>
      </c>
      <c r="C11" s="23">
        <f t="shared" si="0"/>
        <v>0</v>
      </c>
      <c r="D11">
        <v>0</v>
      </c>
      <c r="G11" t="s">
        <v>151</v>
      </c>
      <c r="H11" s="47">
        <v>1075</v>
      </c>
      <c r="I11" s="23">
        <v>3.788746541667401E-3</v>
      </c>
      <c r="J11">
        <v>995</v>
      </c>
      <c r="M11" t="s">
        <v>140</v>
      </c>
      <c r="N11" s="47">
        <v>5795</v>
      </c>
      <c r="O11" s="23">
        <v>2.0423987171127988E-2</v>
      </c>
      <c r="P11">
        <v>5785</v>
      </c>
      <c r="Q11">
        <v>10</v>
      </c>
      <c r="R11" s="27">
        <v>1.7286084701815039E-3</v>
      </c>
    </row>
    <row r="12" spans="1:18" x14ac:dyDescent="0.25">
      <c r="A12" t="s">
        <v>140</v>
      </c>
      <c r="B12" s="47">
        <v>5795</v>
      </c>
      <c r="C12" s="23">
        <f t="shared" si="0"/>
        <v>2.0423987171127988E-2</v>
      </c>
      <c r="D12">
        <v>5785</v>
      </c>
      <c r="G12" t="s">
        <v>63</v>
      </c>
      <c r="H12" s="47">
        <v>7145</v>
      </c>
      <c r="I12" s="23">
        <v>2.5181947944384726E-2</v>
      </c>
      <c r="J12">
        <v>7075</v>
      </c>
      <c r="M12" t="s">
        <v>149</v>
      </c>
      <c r="N12" s="47">
        <v>3240</v>
      </c>
      <c r="O12" s="23">
        <v>1.1419105855816167E-2</v>
      </c>
      <c r="P12">
        <v>3195</v>
      </c>
      <c r="Q12">
        <v>45</v>
      </c>
      <c r="R12" s="27">
        <v>1.4084507042253521E-2</v>
      </c>
    </row>
    <row r="13" spans="1:18" x14ac:dyDescent="0.25">
      <c r="A13" t="s">
        <v>112</v>
      </c>
      <c r="B13" s="47">
        <v>1495</v>
      </c>
      <c r="C13" s="23">
        <f t="shared" si="0"/>
        <v>5.2690010044583856E-3</v>
      </c>
      <c r="D13">
        <v>1405</v>
      </c>
      <c r="G13" t="s">
        <v>153</v>
      </c>
      <c r="H13" s="47">
        <v>950</v>
      </c>
      <c r="I13" s="23">
        <v>3.3481946182177032E-3</v>
      </c>
      <c r="J13">
        <v>865</v>
      </c>
      <c r="M13" t="s">
        <v>150</v>
      </c>
      <c r="N13" s="47">
        <v>2680</v>
      </c>
      <c r="O13" s="23">
        <v>9.4454332387615206E-3</v>
      </c>
      <c r="P13">
        <v>2635</v>
      </c>
      <c r="Q13">
        <v>45</v>
      </c>
      <c r="R13" s="27">
        <v>1.7077798861480076E-2</v>
      </c>
    </row>
    <row r="14" spans="1:18" x14ac:dyDescent="0.25">
      <c r="A14" t="s">
        <v>141</v>
      </c>
      <c r="B14" s="1">
        <v>0</v>
      </c>
      <c r="C14" s="23">
        <f t="shared" si="0"/>
        <v>0</v>
      </c>
      <c r="D14">
        <v>0</v>
      </c>
      <c r="G14" t="s">
        <v>154</v>
      </c>
      <c r="H14" s="47">
        <v>2630</v>
      </c>
      <c r="I14" s="23">
        <v>9.2692124693816418E-3</v>
      </c>
      <c r="J14">
        <v>2260</v>
      </c>
      <c r="M14" t="s">
        <v>125</v>
      </c>
      <c r="N14" s="47">
        <v>1425</v>
      </c>
      <c r="O14" s="23">
        <v>5.0222919273265549E-3</v>
      </c>
      <c r="P14">
        <v>1380</v>
      </c>
      <c r="Q14">
        <v>45</v>
      </c>
      <c r="R14" s="27">
        <v>3.2608695652173912E-2</v>
      </c>
    </row>
    <row r="15" spans="1:18" x14ac:dyDescent="0.25">
      <c r="A15" t="s">
        <v>142</v>
      </c>
      <c r="B15" s="47">
        <v>800</v>
      </c>
      <c r="C15" s="23">
        <f t="shared" si="0"/>
        <v>2.8195323100780657E-3</v>
      </c>
      <c r="D15">
        <v>865</v>
      </c>
      <c r="G15" t="s">
        <v>62</v>
      </c>
      <c r="H15" s="47">
        <v>3480</v>
      </c>
      <c r="I15" s="23">
        <v>1.2264965548839586E-2</v>
      </c>
      <c r="J15">
        <v>3360</v>
      </c>
      <c r="M15" t="s">
        <v>115</v>
      </c>
      <c r="N15" s="47">
        <v>1550</v>
      </c>
      <c r="O15" s="23">
        <v>5.4628438507762526E-3</v>
      </c>
      <c r="P15">
        <v>1495</v>
      </c>
      <c r="Q15">
        <v>55</v>
      </c>
      <c r="R15" s="27">
        <v>3.678929765886288E-2</v>
      </c>
    </row>
    <row r="16" spans="1:18" x14ac:dyDescent="0.25">
      <c r="A16" t="s">
        <v>143</v>
      </c>
      <c r="B16" s="47">
        <v>645</v>
      </c>
      <c r="C16" s="23">
        <f t="shared" si="0"/>
        <v>2.2732479250004408E-3</v>
      </c>
      <c r="D16">
        <v>685</v>
      </c>
      <c r="G16" t="s">
        <v>110</v>
      </c>
      <c r="H16" s="47">
        <v>4435</v>
      </c>
      <c r="I16" s="23">
        <v>1.5630782243995278E-2</v>
      </c>
      <c r="J16">
        <v>4745</v>
      </c>
      <c r="M16" t="s">
        <v>63</v>
      </c>
      <c r="N16" s="47">
        <v>7145</v>
      </c>
      <c r="O16" s="23">
        <v>2.5181947944384726E-2</v>
      </c>
      <c r="P16">
        <v>7075</v>
      </c>
      <c r="Q16">
        <v>70</v>
      </c>
      <c r="R16" s="27">
        <v>9.893992932862191E-3</v>
      </c>
    </row>
    <row r="17" spans="1:18" x14ac:dyDescent="0.25">
      <c r="A17" t="s">
        <v>144</v>
      </c>
      <c r="B17" s="47">
        <v>20</v>
      </c>
      <c r="C17" s="23">
        <f t="shared" si="0"/>
        <v>7.0488307751951642E-5</v>
      </c>
      <c r="D17">
        <v>20</v>
      </c>
      <c r="G17" t="s">
        <v>129</v>
      </c>
      <c r="H17" s="47">
        <v>1155</v>
      </c>
      <c r="I17" s="23">
        <v>4.0706997726752073E-3</v>
      </c>
      <c r="J17">
        <v>1060</v>
      </c>
      <c r="M17" t="s">
        <v>161</v>
      </c>
      <c r="N17" s="47">
        <v>1215</v>
      </c>
      <c r="O17" s="23">
        <v>4.2821646959310625E-3</v>
      </c>
      <c r="P17">
        <v>1140</v>
      </c>
      <c r="Q17">
        <v>75</v>
      </c>
      <c r="R17" s="27">
        <v>6.5789473684210523E-2</v>
      </c>
    </row>
    <row r="18" spans="1:18" x14ac:dyDescent="0.25">
      <c r="A18" t="s">
        <v>145</v>
      </c>
      <c r="B18" s="47">
        <v>490</v>
      </c>
      <c r="C18" s="23">
        <f t="shared" si="0"/>
        <v>1.7269635399228152E-3</v>
      </c>
      <c r="D18">
        <v>435</v>
      </c>
      <c r="G18" t="s">
        <v>157</v>
      </c>
      <c r="H18" s="47">
        <v>2575</v>
      </c>
      <c r="I18" s="23">
        <v>9.075369623063774E-3</v>
      </c>
      <c r="J18">
        <v>2295</v>
      </c>
      <c r="M18" t="s">
        <v>167</v>
      </c>
      <c r="N18" s="47">
        <v>870</v>
      </c>
      <c r="O18" s="23">
        <v>3.0662413872098965E-3</v>
      </c>
      <c r="P18">
        <v>795</v>
      </c>
      <c r="Q18">
        <v>75</v>
      </c>
      <c r="R18" s="27">
        <v>9.4339622641509441E-2</v>
      </c>
    </row>
    <row r="19" spans="1:18" x14ac:dyDescent="0.25">
      <c r="A19" t="s">
        <v>146</v>
      </c>
      <c r="B19" s="47">
        <v>1015</v>
      </c>
      <c r="C19" s="23">
        <f t="shared" si="0"/>
        <v>3.5772816184115458E-3</v>
      </c>
      <c r="D19">
        <v>930</v>
      </c>
      <c r="G19" t="s">
        <v>161</v>
      </c>
      <c r="H19" s="47">
        <v>1215</v>
      </c>
      <c r="I19" s="23">
        <v>4.2821646959310625E-3</v>
      </c>
      <c r="J19">
        <v>1140</v>
      </c>
      <c r="M19" t="s">
        <v>151</v>
      </c>
      <c r="N19" s="47">
        <v>1075</v>
      </c>
      <c r="O19" s="23">
        <v>3.788746541667401E-3</v>
      </c>
      <c r="P19">
        <v>995</v>
      </c>
      <c r="Q19">
        <v>80</v>
      </c>
      <c r="R19" s="27">
        <v>8.0402010050251257E-2</v>
      </c>
    </row>
    <row r="20" spans="1:18" x14ac:dyDescent="0.25">
      <c r="A20" t="s">
        <v>147</v>
      </c>
      <c r="B20" s="47">
        <v>3340</v>
      </c>
      <c r="C20" s="23">
        <f t="shared" si="0"/>
        <v>1.1771547394575924E-2</v>
      </c>
      <c r="D20">
        <v>3180</v>
      </c>
      <c r="G20" t="s">
        <v>50</v>
      </c>
      <c r="H20" s="47">
        <v>4650</v>
      </c>
      <c r="I20" s="23">
        <v>1.6388531552328757E-2</v>
      </c>
      <c r="J20">
        <v>4430</v>
      </c>
      <c r="M20" t="s">
        <v>111</v>
      </c>
      <c r="N20" s="47">
        <v>4010</v>
      </c>
      <c r="O20" s="23">
        <v>1.4132905704266304E-2</v>
      </c>
      <c r="P20">
        <v>3930</v>
      </c>
      <c r="Q20">
        <v>80</v>
      </c>
      <c r="R20" s="27">
        <v>2.0356234096692113E-2</v>
      </c>
    </row>
    <row r="21" spans="1:18" x14ac:dyDescent="0.25">
      <c r="A21" t="s">
        <v>148</v>
      </c>
      <c r="B21" s="47">
        <v>0</v>
      </c>
      <c r="C21" s="23">
        <f t="shared" si="0"/>
        <v>0</v>
      </c>
      <c r="D21">
        <v>0</v>
      </c>
      <c r="G21" t="s">
        <v>125</v>
      </c>
      <c r="H21" s="47">
        <v>1425</v>
      </c>
      <c r="I21" s="23">
        <v>5.0222919273265549E-3</v>
      </c>
      <c r="J21">
        <v>1380</v>
      </c>
      <c r="M21" t="s">
        <v>146</v>
      </c>
      <c r="N21" s="47">
        <v>1015</v>
      </c>
      <c r="O21" s="23">
        <v>3.5772816184115458E-3</v>
      </c>
      <c r="P21">
        <v>930</v>
      </c>
      <c r="Q21">
        <v>85</v>
      </c>
      <c r="R21" s="27">
        <v>9.1397849462365593E-2</v>
      </c>
    </row>
    <row r="22" spans="1:18" x14ac:dyDescent="0.25">
      <c r="A22" t="s">
        <v>127</v>
      </c>
      <c r="B22" s="47">
        <v>4660</v>
      </c>
      <c r="C22" s="23">
        <f t="shared" si="0"/>
        <v>1.6423775706204732E-2</v>
      </c>
      <c r="D22">
        <v>4920</v>
      </c>
      <c r="G22" t="s">
        <v>48</v>
      </c>
      <c r="H22" s="47">
        <v>13080</v>
      </c>
      <c r="I22" s="23">
        <v>4.6099353269776377E-2</v>
      </c>
      <c r="J22">
        <v>12645</v>
      </c>
      <c r="M22" t="s">
        <v>153</v>
      </c>
      <c r="N22" s="47">
        <v>950</v>
      </c>
      <c r="O22" s="23">
        <v>3.3481946182177032E-3</v>
      </c>
      <c r="P22">
        <v>865</v>
      </c>
      <c r="Q22">
        <v>85</v>
      </c>
      <c r="R22" s="27">
        <v>9.8265895953757232E-2</v>
      </c>
    </row>
    <row r="23" spans="1:18" x14ac:dyDescent="0.25">
      <c r="A23" t="s">
        <v>149</v>
      </c>
      <c r="B23" s="47">
        <v>3240</v>
      </c>
      <c r="C23" s="23">
        <f t="shared" si="0"/>
        <v>1.1419105855816167E-2</v>
      </c>
      <c r="D23">
        <v>3195</v>
      </c>
      <c r="G23" t="s">
        <v>52</v>
      </c>
      <c r="H23" s="47">
        <v>4860</v>
      </c>
      <c r="I23" s="23">
        <v>1.712865878372425E-2</v>
      </c>
      <c r="J23">
        <v>4900</v>
      </c>
      <c r="M23" t="s">
        <v>112</v>
      </c>
      <c r="N23" s="47">
        <v>1495</v>
      </c>
      <c r="O23" s="23">
        <v>5.2690010044583856E-3</v>
      </c>
      <c r="P23">
        <v>1405</v>
      </c>
      <c r="Q23">
        <v>90</v>
      </c>
      <c r="R23" s="27">
        <v>6.4056939501779361E-2</v>
      </c>
    </row>
    <row r="24" spans="1:18" x14ac:dyDescent="0.25">
      <c r="A24" t="s">
        <v>150</v>
      </c>
      <c r="B24" s="47">
        <v>2680</v>
      </c>
      <c r="C24" s="23">
        <f t="shared" si="0"/>
        <v>9.4454332387615206E-3</v>
      </c>
      <c r="D24">
        <v>2635</v>
      </c>
      <c r="G24" t="s">
        <v>47</v>
      </c>
      <c r="H24" s="47">
        <v>28845</v>
      </c>
      <c r="I24" s="23">
        <v>0.10166176185525226</v>
      </c>
      <c r="J24">
        <v>27440</v>
      </c>
      <c r="M24" t="s">
        <v>168</v>
      </c>
      <c r="N24" s="47">
        <v>2340</v>
      </c>
      <c r="O24" s="23">
        <v>8.2471320069783423E-3</v>
      </c>
      <c r="P24">
        <v>2250</v>
      </c>
      <c r="Q24">
        <v>90</v>
      </c>
      <c r="R24" s="27">
        <v>0.04</v>
      </c>
    </row>
    <row r="25" spans="1:18" x14ac:dyDescent="0.25">
      <c r="A25" t="s">
        <v>151</v>
      </c>
      <c r="B25" s="47">
        <v>1075</v>
      </c>
      <c r="C25" s="23">
        <f t="shared" si="0"/>
        <v>3.788746541667401E-3</v>
      </c>
      <c r="D25">
        <v>995</v>
      </c>
      <c r="G25" t="s">
        <v>45</v>
      </c>
      <c r="H25" s="47">
        <v>25895</v>
      </c>
      <c r="I25" s="23">
        <v>9.1264736461839399E-2</v>
      </c>
      <c r="J25">
        <v>26110</v>
      </c>
      <c r="M25" t="s">
        <v>129</v>
      </c>
      <c r="N25" s="47">
        <v>1155</v>
      </c>
      <c r="O25" s="23">
        <v>4.0706997726752073E-3</v>
      </c>
      <c r="P25">
        <v>1060</v>
      </c>
      <c r="Q25">
        <v>95</v>
      </c>
      <c r="R25" s="27">
        <v>8.9622641509433956E-2</v>
      </c>
    </row>
    <row r="26" spans="1:18" x14ac:dyDescent="0.25">
      <c r="A26" t="s">
        <v>152</v>
      </c>
      <c r="B26" s="47">
        <v>545</v>
      </c>
      <c r="C26" s="23">
        <f t="shared" si="0"/>
        <v>1.9208063862406824E-3</v>
      </c>
      <c r="D26">
        <v>520</v>
      </c>
      <c r="G26" t="s">
        <v>49</v>
      </c>
      <c r="H26" s="47">
        <v>6790</v>
      </c>
      <c r="I26" s="23">
        <v>2.3930780481787584E-2</v>
      </c>
      <c r="J26">
        <v>6655</v>
      </c>
      <c r="M26" t="s">
        <v>178</v>
      </c>
      <c r="N26" s="47">
        <v>1140</v>
      </c>
      <c r="O26" s="23">
        <v>4.0178335418612435E-3</v>
      </c>
      <c r="P26">
        <v>1040</v>
      </c>
      <c r="Q26">
        <v>100</v>
      </c>
      <c r="R26" s="27">
        <v>9.6153846153846159E-2</v>
      </c>
    </row>
    <row r="27" spans="1:18" x14ac:dyDescent="0.25">
      <c r="A27" t="s">
        <v>63</v>
      </c>
      <c r="B27" s="47">
        <v>7145</v>
      </c>
      <c r="C27" s="23">
        <f t="shared" si="0"/>
        <v>2.5181947944384726E-2</v>
      </c>
      <c r="D27">
        <v>7075</v>
      </c>
      <c r="G27" t="s">
        <v>109</v>
      </c>
      <c r="H27" s="47">
        <v>6995</v>
      </c>
      <c r="I27" s="23">
        <v>2.4653285636245088E-2</v>
      </c>
      <c r="J27">
        <v>5825</v>
      </c>
      <c r="M27" t="s">
        <v>119</v>
      </c>
      <c r="N27" s="47">
        <v>4725</v>
      </c>
      <c r="O27" s="23">
        <v>1.6652862706398576E-2</v>
      </c>
      <c r="P27">
        <v>4610</v>
      </c>
      <c r="Q27">
        <v>115</v>
      </c>
      <c r="R27" s="27">
        <v>2.4945770065075923E-2</v>
      </c>
    </row>
    <row r="28" spans="1:18" x14ac:dyDescent="0.25">
      <c r="A28" t="s">
        <v>153</v>
      </c>
      <c r="B28" s="47">
        <v>950</v>
      </c>
      <c r="C28" s="23">
        <f t="shared" si="0"/>
        <v>3.3481946182177032E-3</v>
      </c>
      <c r="D28">
        <v>865</v>
      </c>
      <c r="G28" t="s">
        <v>70</v>
      </c>
      <c r="H28" s="47">
        <v>14185</v>
      </c>
      <c r="I28" s="23">
        <v>4.9993832273071706E-2</v>
      </c>
      <c r="J28">
        <v>12845</v>
      </c>
      <c r="M28" t="s">
        <v>62</v>
      </c>
      <c r="N28" s="47">
        <v>3480</v>
      </c>
      <c r="O28" s="23">
        <v>1.2264965548839586E-2</v>
      </c>
      <c r="P28">
        <v>3360</v>
      </c>
      <c r="Q28">
        <v>120</v>
      </c>
      <c r="R28" s="27">
        <v>3.5714285714285712E-2</v>
      </c>
    </row>
    <row r="29" spans="1:18" x14ac:dyDescent="0.25">
      <c r="A29" t="s">
        <v>154</v>
      </c>
      <c r="B29" s="47">
        <v>2630</v>
      </c>
      <c r="C29" s="23">
        <f t="shared" si="0"/>
        <v>9.2692124693816418E-3</v>
      </c>
      <c r="D29">
        <v>2260</v>
      </c>
      <c r="G29" t="s">
        <v>164</v>
      </c>
      <c r="H29" s="47">
        <v>1185</v>
      </c>
      <c r="I29" s="23">
        <v>4.1764322343031349E-3</v>
      </c>
      <c r="J29">
        <v>1360</v>
      </c>
      <c r="M29" t="s">
        <v>65</v>
      </c>
      <c r="N29" s="47">
        <v>1265</v>
      </c>
      <c r="O29" s="23">
        <v>4.4583854653109413E-3</v>
      </c>
      <c r="P29">
        <v>1140</v>
      </c>
      <c r="Q29">
        <v>125</v>
      </c>
      <c r="R29" s="27">
        <v>0.10964912280701754</v>
      </c>
    </row>
    <row r="30" spans="1:18" x14ac:dyDescent="0.25">
      <c r="A30" t="s">
        <v>62</v>
      </c>
      <c r="B30" s="47">
        <v>3480</v>
      </c>
      <c r="C30" s="23">
        <f t="shared" si="0"/>
        <v>1.2264965548839586E-2</v>
      </c>
      <c r="D30">
        <v>3360</v>
      </c>
      <c r="G30" t="s">
        <v>165</v>
      </c>
      <c r="H30" s="47">
        <v>1385</v>
      </c>
      <c r="I30" s="23">
        <v>4.8813153118226517E-3</v>
      </c>
      <c r="J30">
        <v>1005</v>
      </c>
      <c r="M30" t="s">
        <v>49</v>
      </c>
      <c r="N30" s="47">
        <v>6790</v>
      </c>
      <c r="O30" s="23">
        <v>2.3930780481787584E-2</v>
      </c>
      <c r="P30">
        <v>6655</v>
      </c>
      <c r="Q30">
        <v>135</v>
      </c>
      <c r="R30" s="27">
        <v>2.02854996243426E-2</v>
      </c>
    </row>
    <row r="31" spans="1:18" x14ac:dyDescent="0.25">
      <c r="A31" t="s">
        <v>110</v>
      </c>
      <c r="B31" s="47">
        <v>4435</v>
      </c>
      <c r="C31" s="23">
        <f t="shared" si="0"/>
        <v>1.5630782243995278E-2</v>
      </c>
      <c r="D31">
        <v>4745</v>
      </c>
      <c r="G31" t="s">
        <v>46</v>
      </c>
      <c r="H31" s="47">
        <v>16135</v>
      </c>
      <c r="I31" s="23">
        <v>5.6866442278886993E-2</v>
      </c>
      <c r="J31">
        <v>14995</v>
      </c>
      <c r="M31" t="s">
        <v>173</v>
      </c>
      <c r="N31" s="47">
        <v>1250</v>
      </c>
      <c r="O31" s="23">
        <v>4.4055192344969775E-3</v>
      </c>
      <c r="P31">
        <v>1110</v>
      </c>
      <c r="Q31">
        <v>140</v>
      </c>
      <c r="R31" s="27">
        <v>0.12612612612612611</v>
      </c>
    </row>
    <row r="32" spans="1:18" x14ac:dyDescent="0.25">
      <c r="A32" t="s">
        <v>155</v>
      </c>
      <c r="B32" s="47">
        <v>70</v>
      </c>
      <c r="C32" s="23">
        <f t="shared" si="0"/>
        <v>2.4670907713183077E-4</v>
      </c>
      <c r="D32">
        <v>65</v>
      </c>
      <c r="G32" t="s">
        <v>167</v>
      </c>
      <c r="H32" s="47">
        <v>870</v>
      </c>
      <c r="I32" s="23">
        <v>3.0662413872098965E-3</v>
      </c>
      <c r="J32">
        <v>795</v>
      </c>
      <c r="M32" t="s">
        <v>147</v>
      </c>
      <c r="N32" s="47">
        <v>3340</v>
      </c>
      <c r="O32" s="23">
        <v>1.1771547394575924E-2</v>
      </c>
      <c r="P32">
        <v>3180</v>
      </c>
      <c r="Q32">
        <v>160</v>
      </c>
      <c r="R32" s="27">
        <v>5.0314465408805034E-2</v>
      </c>
    </row>
    <row r="33" spans="1:18" x14ac:dyDescent="0.25">
      <c r="A33" t="s">
        <v>156</v>
      </c>
      <c r="B33" s="47">
        <v>575</v>
      </c>
      <c r="C33" s="23">
        <f t="shared" si="0"/>
        <v>2.02653884786861E-3</v>
      </c>
      <c r="D33">
        <v>560</v>
      </c>
      <c r="G33" t="s">
        <v>168</v>
      </c>
      <c r="H33" s="47">
        <v>2340</v>
      </c>
      <c r="I33" s="23">
        <v>8.2471320069783423E-3</v>
      </c>
      <c r="J33">
        <v>2250</v>
      </c>
      <c r="M33" t="s">
        <v>120</v>
      </c>
      <c r="N33" s="47">
        <v>4410</v>
      </c>
      <c r="O33" s="23">
        <v>1.5542671859305338E-2</v>
      </c>
      <c r="P33">
        <v>4245</v>
      </c>
      <c r="Q33">
        <v>165</v>
      </c>
      <c r="R33" s="27">
        <v>3.8869257950530034E-2</v>
      </c>
    </row>
    <row r="34" spans="1:18" x14ac:dyDescent="0.25">
      <c r="A34" t="s">
        <v>129</v>
      </c>
      <c r="B34" s="47">
        <v>1155</v>
      </c>
      <c r="C34" s="23">
        <f t="shared" si="0"/>
        <v>4.0706997726752073E-3</v>
      </c>
      <c r="D34">
        <v>1060</v>
      </c>
      <c r="G34" t="s">
        <v>67</v>
      </c>
      <c r="H34" s="47">
        <v>5010</v>
      </c>
      <c r="I34" s="23">
        <v>1.7657321091863888E-2</v>
      </c>
      <c r="J34">
        <v>4405</v>
      </c>
      <c r="M34" t="s">
        <v>116</v>
      </c>
      <c r="N34" s="47">
        <v>16705</v>
      </c>
      <c r="O34" s="23">
        <v>5.887535904981761E-2</v>
      </c>
      <c r="P34">
        <v>16490</v>
      </c>
      <c r="Q34">
        <v>215</v>
      </c>
      <c r="R34" s="27">
        <v>1.3038204972710734E-2</v>
      </c>
    </row>
    <row r="35" spans="1:18" x14ac:dyDescent="0.25">
      <c r="A35" t="s">
        <v>157</v>
      </c>
      <c r="B35" s="47">
        <v>2575</v>
      </c>
      <c r="C35" s="23">
        <f t="shared" si="0"/>
        <v>9.075369623063774E-3</v>
      </c>
      <c r="D35">
        <v>2295</v>
      </c>
      <c r="G35" t="s">
        <v>115</v>
      </c>
      <c r="H35" s="47">
        <v>1550</v>
      </c>
      <c r="I35" s="23">
        <v>5.4628438507762526E-3</v>
      </c>
      <c r="J35">
        <v>1495</v>
      </c>
      <c r="M35" t="s">
        <v>50</v>
      </c>
      <c r="N35" s="47">
        <v>4650</v>
      </c>
      <c r="O35" s="23">
        <v>1.6388531552328757E-2</v>
      </c>
      <c r="P35">
        <v>4430</v>
      </c>
      <c r="Q35">
        <v>220</v>
      </c>
      <c r="R35" s="27">
        <v>4.9661399548532728E-2</v>
      </c>
    </row>
    <row r="36" spans="1:18" x14ac:dyDescent="0.25">
      <c r="A36" t="s">
        <v>158</v>
      </c>
      <c r="B36" s="47">
        <v>80</v>
      </c>
      <c r="C36" s="23">
        <f t="shared" si="0"/>
        <v>2.8195323100780657E-4</v>
      </c>
      <c r="D36">
        <v>75</v>
      </c>
      <c r="G36" t="s">
        <v>121</v>
      </c>
      <c r="H36" s="47">
        <v>2395</v>
      </c>
      <c r="I36" s="23">
        <v>8.4409748532962101E-3</v>
      </c>
      <c r="J36">
        <v>2470</v>
      </c>
      <c r="M36" t="s">
        <v>60</v>
      </c>
      <c r="N36" s="47">
        <v>2495</v>
      </c>
      <c r="O36" s="23">
        <v>8.7934163920559676E-3</v>
      </c>
      <c r="P36">
        <v>2240</v>
      </c>
      <c r="Q36">
        <v>255</v>
      </c>
      <c r="R36" s="27">
        <v>0.11383928571428571</v>
      </c>
    </row>
    <row r="37" spans="1:18" x14ac:dyDescent="0.25">
      <c r="A37" t="s">
        <v>159</v>
      </c>
      <c r="B37" s="47">
        <v>400</v>
      </c>
      <c r="C37" s="23">
        <f t="shared" si="0"/>
        <v>1.4097661550390328E-3</v>
      </c>
      <c r="D37">
        <v>395</v>
      </c>
      <c r="G37" t="s">
        <v>120</v>
      </c>
      <c r="H37" s="47">
        <v>4410</v>
      </c>
      <c r="I37" s="23">
        <v>1.5542671859305338E-2</v>
      </c>
      <c r="J37">
        <v>4245</v>
      </c>
      <c r="M37" t="s">
        <v>113</v>
      </c>
      <c r="N37" s="47">
        <v>5770</v>
      </c>
      <c r="O37" s="23">
        <v>2.0335876786438049E-2</v>
      </c>
      <c r="P37">
        <v>5515</v>
      </c>
      <c r="Q37">
        <v>255</v>
      </c>
      <c r="R37" s="27">
        <v>4.6237533998186767E-2</v>
      </c>
    </row>
    <row r="38" spans="1:18" x14ac:dyDescent="0.25">
      <c r="A38" t="s">
        <v>160</v>
      </c>
      <c r="B38" s="47">
        <v>95</v>
      </c>
      <c r="C38" s="23">
        <f t="shared" si="0"/>
        <v>3.3481946182177031E-4</v>
      </c>
      <c r="D38">
        <v>105</v>
      </c>
      <c r="G38" t="s">
        <v>65</v>
      </c>
      <c r="H38" s="47">
        <v>1265</v>
      </c>
      <c r="I38" s="23">
        <v>4.4583854653109413E-3</v>
      </c>
      <c r="J38">
        <v>1140</v>
      </c>
      <c r="M38" t="s">
        <v>51</v>
      </c>
      <c r="N38" s="47">
        <v>2855</v>
      </c>
      <c r="O38" s="23">
        <v>1.0062205931591097E-2</v>
      </c>
      <c r="P38">
        <v>2595</v>
      </c>
      <c r="Q38">
        <v>260</v>
      </c>
      <c r="R38" s="27">
        <v>0.1001926782273603</v>
      </c>
    </row>
    <row r="39" spans="1:18" x14ac:dyDescent="0.25">
      <c r="A39" t="s">
        <v>161</v>
      </c>
      <c r="B39" s="47">
        <v>1215</v>
      </c>
      <c r="C39" s="23">
        <f t="shared" si="0"/>
        <v>4.2821646959310625E-3</v>
      </c>
      <c r="D39">
        <v>1140</v>
      </c>
      <c r="G39" t="s">
        <v>126</v>
      </c>
      <c r="H39" s="47">
        <v>5875</v>
      </c>
      <c r="I39" s="23">
        <v>2.0705940402135796E-2</v>
      </c>
      <c r="J39">
        <v>5590</v>
      </c>
      <c r="M39" t="s">
        <v>157</v>
      </c>
      <c r="N39" s="47">
        <v>2575</v>
      </c>
      <c r="O39" s="23">
        <v>9.075369623063774E-3</v>
      </c>
      <c r="P39">
        <v>2295</v>
      </c>
      <c r="Q39">
        <v>280</v>
      </c>
      <c r="R39" s="27">
        <v>0.12200435729847495</v>
      </c>
    </row>
    <row r="40" spans="1:18" x14ac:dyDescent="0.25">
      <c r="A40" t="s">
        <v>162</v>
      </c>
      <c r="B40" s="47">
        <v>40</v>
      </c>
      <c r="C40" s="23">
        <f t="shared" si="0"/>
        <v>1.4097661550390328E-4</v>
      </c>
      <c r="D40">
        <v>35</v>
      </c>
      <c r="G40" t="s">
        <v>173</v>
      </c>
      <c r="H40" s="47">
        <v>1250</v>
      </c>
      <c r="I40" s="23">
        <v>4.4055192344969775E-3</v>
      </c>
      <c r="J40">
        <v>1110</v>
      </c>
      <c r="M40" t="s">
        <v>126</v>
      </c>
      <c r="N40" s="47">
        <v>5875</v>
      </c>
      <c r="O40" s="23">
        <v>2.0705940402135796E-2</v>
      </c>
      <c r="P40">
        <v>5590</v>
      </c>
      <c r="Q40">
        <v>285</v>
      </c>
      <c r="R40" s="27">
        <v>5.0983899821109124E-2</v>
      </c>
    </row>
    <row r="41" spans="1:18" x14ac:dyDescent="0.25">
      <c r="A41" t="s">
        <v>50</v>
      </c>
      <c r="B41" s="47">
        <v>4650</v>
      </c>
      <c r="C41" s="23">
        <f t="shared" si="0"/>
        <v>1.6388531552328757E-2</v>
      </c>
      <c r="D41">
        <v>4430</v>
      </c>
      <c r="G41" t="s">
        <v>122</v>
      </c>
      <c r="H41" s="47">
        <v>1310</v>
      </c>
      <c r="I41" s="23">
        <v>4.6169841577528327E-3</v>
      </c>
      <c r="J41">
        <v>895</v>
      </c>
      <c r="M41" t="s">
        <v>175</v>
      </c>
      <c r="N41" s="47">
        <v>965</v>
      </c>
      <c r="O41" s="23">
        <v>3.401060849031667E-3</v>
      </c>
      <c r="P41">
        <v>635</v>
      </c>
      <c r="Q41">
        <v>330</v>
      </c>
      <c r="R41" s="27">
        <v>0.51968503937007871</v>
      </c>
    </row>
    <row r="42" spans="1:18" x14ac:dyDescent="0.25">
      <c r="A42" t="s">
        <v>125</v>
      </c>
      <c r="B42" s="47">
        <v>1425</v>
      </c>
      <c r="C42" s="23">
        <f t="shared" si="0"/>
        <v>5.0222919273265549E-3</v>
      </c>
      <c r="D42">
        <v>1380</v>
      </c>
      <c r="G42" t="s">
        <v>60</v>
      </c>
      <c r="H42" s="47">
        <v>2495</v>
      </c>
      <c r="I42" s="23">
        <v>8.7934163920559676E-3</v>
      </c>
      <c r="J42">
        <v>2240</v>
      </c>
      <c r="M42" t="s">
        <v>154</v>
      </c>
      <c r="N42" s="47">
        <v>2630</v>
      </c>
      <c r="O42" s="23">
        <v>9.2692124693816418E-3</v>
      </c>
      <c r="P42">
        <v>2260</v>
      </c>
      <c r="Q42">
        <v>370</v>
      </c>
      <c r="R42" s="27">
        <v>0.16371681415929204</v>
      </c>
    </row>
    <row r="43" spans="1:18" x14ac:dyDescent="0.25">
      <c r="A43" t="s">
        <v>48</v>
      </c>
      <c r="B43" s="47">
        <v>13080</v>
      </c>
      <c r="C43" s="23">
        <f t="shared" si="0"/>
        <v>4.6099353269776377E-2</v>
      </c>
      <c r="D43">
        <v>12645</v>
      </c>
      <c r="G43" t="s">
        <v>175</v>
      </c>
      <c r="H43" s="47">
        <v>965</v>
      </c>
      <c r="I43" s="23">
        <v>3.401060849031667E-3</v>
      </c>
      <c r="J43">
        <v>635</v>
      </c>
      <c r="M43" t="s">
        <v>165</v>
      </c>
      <c r="N43" s="47">
        <v>1385</v>
      </c>
      <c r="O43" s="23">
        <v>4.8813153118226517E-3</v>
      </c>
      <c r="P43">
        <v>1005</v>
      </c>
      <c r="Q43">
        <v>380</v>
      </c>
      <c r="R43" s="27">
        <v>0.37810945273631841</v>
      </c>
    </row>
    <row r="44" spans="1:18" x14ac:dyDescent="0.25">
      <c r="A44" t="s">
        <v>52</v>
      </c>
      <c r="B44" s="47">
        <v>4860</v>
      </c>
      <c r="C44" s="23">
        <f t="shared" si="0"/>
        <v>1.712865878372425E-2</v>
      </c>
      <c r="D44">
        <v>4900</v>
      </c>
      <c r="G44" t="s">
        <v>113</v>
      </c>
      <c r="H44" s="47">
        <v>5770</v>
      </c>
      <c r="I44" s="23">
        <v>2.0335876786438049E-2</v>
      </c>
      <c r="J44">
        <v>5515</v>
      </c>
      <c r="M44" t="s">
        <v>68</v>
      </c>
      <c r="N44" s="47">
        <v>9765</v>
      </c>
      <c r="O44" s="23">
        <v>3.4415916259890392E-2</v>
      </c>
      <c r="P44">
        <v>9370</v>
      </c>
      <c r="Q44">
        <v>395</v>
      </c>
      <c r="R44" s="27">
        <v>4.2155816435432231E-2</v>
      </c>
    </row>
    <row r="45" spans="1:18" x14ac:dyDescent="0.25">
      <c r="A45" t="s">
        <v>47</v>
      </c>
      <c r="B45" s="47">
        <v>28845</v>
      </c>
      <c r="C45" s="23">
        <f t="shared" si="0"/>
        <v>0.10166176185525226</v>
      </c>
      <c r="D45">
        <v>27440</v>
      </c>
      <c r="G45" t="s">
        <v>114</v>
      </c>
      <c r="H45" s="47">
        <v>10325</v>
      </c>
      <c r="I45" s="23">
        <v>3.6389588876945038E-2</v>
      </c>
      <c r="J45">
        <v>9790</v>
      </c>
      <c r="M45" t="s">
        <v>122</v>
      </c>
      <c r="N45" s="47">
        <v>1310</v>
      </c>
      <c r="O45" s="23">
        <v>4.6169841577528327E-3</v>
      </c>
      <c r="P45">
        <v>895</v>
      </c>
      <c r="Q45">
        <v>415</v>
      </c>
      <c r="R45" s="27">
        <v>0.46368715083798884</v>
      </c>
    </row>
    <row r="46" spans="1:18" x14ac:dyDescent="0.25">
      <c r="A46" t="s">
        <v>45</v>
      </c>
      <c r="B46" s="47">
        <v>25895</v>
      </c>
      <c r="C46" s="23">
        <f t="shared" si="0"/>
        <v>9.1264736461839399E-2</v>
      </c>
      <c r="D46">
        <v>26110</v>
      </c>
      <c r="G46" t="s">
        <v>117</v>
      </c>
      <c r="H46" s="47">
        <v>5685</v>
      </c>
      <c r="I46" s="23">
        <v>2.0036301478492256E-2</v>
      </c>
      <c r="J46">
        <v>5245</v>
      </c>
      <c r="M46" t="s">
        <v>48</v>
      </c>
      <c r="N46" s="47">
        <v>13080</v>
      </c>
      <c r="O46" s="23">
        <v>4.6099353269776377E-2</v>
      </c>
      <c r="P46">
        <v>12645</v>
      </c>
      <c r="Q46">
        <v>435</v>
      </c>
      <c r="R46" s="27">
        <v>3.4400948991696323E-2</v>
      </c>
    </row>
    <row r="47" spans="1:18" x14ac:dyDescent="0.25">
      <c r="A47" t="s">
        <v>49</v>
      </c>
      <c r="B47" s="47">
        <v>6790</v>
      </c>
      <c r="C47" s="23">
        <f t="shared" si="0"/>
        <v>2.3930780481787584E-2</v>
      </c>
      <c r="D47">
        <v>6655</v>
      </c>
      <c r="G47" t="s">
        <v>116</v>
      </c>
      <c r="H47" s="47">
        <v>16705</v>
      </c>
      <c r="I47" s="23">
        <v>5.887535904981761E-2</v>
      </c>
      <c r="J47">
        <v>16490</v>
      </c>
      <c r="M47" t="s">
        <v>117</v>
      </c>
      <c r="N47" s="47">
        <v>5685</v>
      </c>
      <c r="O47" s="23">
        <v>2.0036301478492256E-2</v>
      </c>
      <c r="P47">
        <v>5245</v>
      </c>
      <c r="Q47">
        <v>440</v>
      </c>
      <c r="R47" s="27">
        <v>8.3889418493803616E-2</v>
      </c>
    </row>
    <row r="48" spans="1:18" x14ac:dyDescent="0.25">
      <c r="A48" t="s">
        <v>163</v>
      </c>
      <c r="B48" s="47">
        <v>5</v>
      </c>
      <c r="C48" s="23">
        <f t="shared" si="0"/>
        <v>1.7622076937987911E-5</v>
      </c>
      <c r="D48">
        <v>5</v>
      </c>
      <c r="G48" t="s">
        <v>53</v>
      </c>
      <c r="H48" s="47">
        <v>9400</v>
      </c>
      <c r="I48" s="23">
        <v>3.3129504643417275E-2</v>
      </c>
      <c r="J48">
        <v>8530</v>
      </c>
      <c r="M48" t="s">
        <v>114</v>
      </c>
      <c r="N48" s="47">
        <v>10325</v>
      </c>
      <c r="O48" s="23">
        <v>3.6389588876945038E-2</v>
      </c>
      <c r="P48">
        <v>9790</v>
      </c>
      <c r="Q48">
        <v>535</v>
      </c>
      <c r="R48" s="27">
        <v>5.4647599591419814E-2</v>
      </c>
    </row>
    <row r="49" spans="1:18" x14ac:dyDescent="0.25">
      <c r="A49" t="s">
        <v>109</v>
      </c>
      <c r="B49" s="47">
        <v>6995</v>
      </c>
      <c r="C49" s="23">
        <f t="shared" si="0"/>
        <v>2.4653285636245088E-2</v>
      </c>
      <c r="D49">
        <v>5825</v>
      </c>
      <c r="G49" t="s">
        <v>68</v>
      </c>
      <c r="H49" s="47">
        <v>9765</v>
      </c>
      <c r="I49" s="23">
        <v>3.4415916259890392E-2</v>
      </c>
      <c r="J49">
        <v>9370</v>
      </c>
      <c r="M49" t="s">
        <v>67</v>
      </c>
      <c r="N49" s="47">
        <v>5010</v>
      </c>
      <c r="O49" s="23">
        <v>1.7657321091863888E-2</v>
      </c>
      <c r="P49">
        <v>4405</v>
      </c>
      <c r="Q49">
        <v>605</v>
      </c>
      <c r="R49" s="27">
        <v>0.13734392735527809</v>
      </c>
    </row>
    <row r="50" spans="1:18" x14ac:dyDescent="0.25">
      <c r="A50" t="s">
        <v>70</v>
      </c>
      <c r="B50" s="47">
        <v>14185</v>
      </c>
      <c r="C50" s="23">
        <f t="shared" si="0"/>
        <v>4.9993832273071706E-2</v>
      </c>
      <c r="D50">
        <v>12845</v>
      </c>
      <c r="G50" t="s">
        <v>111</v>
      </c>
      <c r="H50" s="47">
        <v>4010</v>
      </c>
      <c r="I50" s="23">
        <v>1.4132905704266304E-2</v>
      </c>
      <c r="J50">
        <v>3930</v>
      </c>
      <c r="M50" t="s">
        <v>53</v>
      </c>
      <c r="N50" s="47">
        <v>9400</v>
      </c>
      <c r="O50" s="23">
        <v>3.3129504643417275E-2</v>
      </c>
      <c r="P50">
        <v>8530</v>
      </c>
      <c r="Q50">
        <v>870</v>
      </c>
      <c r="R50" s="27">
        <v>0.10199296600234467</v>
      </c>
    </row>
    <row r="51" spans="1:18" x14ac:dyDescent="0.25">
      <c r="A51" t="s">
        <v>164</v>
      </c>
      <c r="B51" s="47">
        <v>1185</v>
      </c>
      <c r="C51" s="23">
        <f t="shared" si="0"/>
        <v>4.1764322343031349E-3</v>
      </c>
      <c r="D51">
        <v>1360</v>
      </c>
      <c r="G51" t="s">
        <v>118</v>
      </c>
      <c r="H51" s="47">
        <v>2675</v>
      </c>
      <c r="I51" s="23">
        <v>9.4278111618235332E-3</v>
      </c>
      <c r="J51">
        <v>3115</v>
      </c>
      <c r="M51" t="s">
        <v>46</v>
      </c>
      <c r="N51" s="47">
        <v>16135</v>
      </c>
      <c r="O51" s="23">
        <v>5.6866442278886993E-2</v>
      </c>
      <c r="P51">
        <v>14995</v>
      </c>
      <c r="Q51">
        <v>1140</v>
      </c>
      <c r="R51" s="27">
        <v>7.6025341780593531E-2</v>
      </c>
    </row>
    <row r="52" spans="1:18" x14ac:dyDescent="0.25">
      <c r="A52" t="s">
        <v>165</v>
      </c>
      <c r="B52" s="47">
        <v>1385</v>
      </c>
      <c r="C52" s="23">
        <f t="shared" si="0"/>
        <v>4.8813153118226517E-3</v>
      </c>
      <c r="D52">
        <v>1005</v>
      </c>
      <c r="G52" t="s">
        <v>119</v>
      </c>
      <c r="H52" s="47">
        <v>4725</v>
      </c>
      <c r="I52" s="23">
        <v>1.6652862706398576E-2</v>
      </c>
      <c r="J52">
        <v>4610</v>
      </c>
      <c r="M52" t="s">
        <v>109</v>
      </c>
      <c r="N52" s="47">
        <v>6995</v>
      </c>
      <c r="O52" s="23">
        <v>2.4653285636245088E-2</v>
      </c>
      <c r="P52">
        <v>5825</v>
      </c>
      <c r="Q52">
        <v>1170</v>
      </c>
      <c r="R52" s="27">
        <v>0.20085836909871244</v>
      </c>
    </row>
    <row r="53" spans="1:18" x14ac:dyDescent="0.25">
      <c r="A53" t="s">
        <v>46</v>
      </c>
      <c r="B53" s="47">
        <v>16135</v>
      </c>
      <c r="C53" s="23">
        <f t="shared" si="0"/>
        <v>5.6866442278886993E-2</v>
      </c>
      <c r="D53">
        <v>14995</v>
      </c>
      <c r="G53" t="s">
        <v>178</v>
      </c>
      <c r="H53" s="47">
        <v>1140</v>
      </c>
      <c r="I53" s="23">
        <v>4.0178335418612435E-3</v>
      </c>
      <c r="J53">
        <v>1040</v>
      </c>
      <c r="M53" t="s">
        <v>70</v>
      </c>
      <c r="N53" s="47">
        <v>14185</v>
      </c>
      <c r="O53" s="23">
        <v>4.9993832273071706E-2</v>
      </c>
      <c r="P53">
        <v>12845</v>
      </c>
      <c r="Q53">
        <v>1340</v>
      </c>
      <c r="R53" s="27">
        <v>0.10432074737251849</v>
      </c>
    </row>
    <row r="54" spans="1:18" x14ac:dyDescent="0.25">
      <c r="A54" t="s">
        <v>166</v>
      </c>
      <c r="B54" s="47">
        <v>280</v>
      </c>
      <c r="C54" s="23">
        <f t="shared" si="0"/>
        <v>9.868363085273231E-4</v>
      </c>
      <c r="D54">
        <v>285</v>
      </c>
      <c r="G54" t="s">
        <v>51</v>
      </c>
      <c r="H54" s="47">
        <v>2855</v>
      </c>
      <c r="I54" s="23">
        <v>1.0062205931591097E-2</v>
      </c>
      <c r="J54">
        <v>2595</v>
      </c>
      <c r="M54" t="s">
        <v>47</v>
      </c>
      <c r="N54" s="47">
        <v>28845</v>
      </c>
      <c r="O54" s="23">
        <v>0.10166176185525226</v>
      </c>
      <c r="P54">
        <v>27440</v>
      </c>
      <c r="Q54">
        <v>1405</v>
      </c>
      <c r="R54" s="27">
        <v>5.120262390670554E-2</v>
      </c>
    </row>
    <row r="55" spans="1:18" x14ac:dyDescent="0.25">
      <c r="A55" t="s">
        <v>167</v>
      </c>
      <c r="B55" s="47">
        <v>870</v>
      </c>
      <c r="C55" s="23">
        <f t="shared" si="0"/>
        <v>3.0662413872098965E-3</v>
      </c>
      <c r="D55">
        <v>795</v>
      </c>
      <c r="G55" t="s">
        <v>132</v>
      </c>
      <c r="H55" s="47">
        <v>283735</v>
      </c>
      <c r="I55" s="23">
        <v>1</v>
      </c>
      <c r="J55">
        <v>271720</v>
      </c>
      <c r="M55" t="s">
        <v>132</v>
      </c>
      <c r="N55" s="47">
        <v>283735</v>
      </c>
      <c r="O55" s="23">
        <v>1</v>
      </c>
      <c r="P55">
        <v>271720</v>
      </c>
      <c r="Q55">
        <v>12015</v>
      </c>
      <c r="R55" s="27">
        <v>4.4218312969233037E-2</v>
      </c>
    </row>
    <row r="56" spans="1:18" x14ac:dyDescent="0.25">
      <c r="A56" t="s">
        <v>168</v>
      </c>
      <c r="B56" s="47">
        <v>2340</v>
      </c>
      <c r="C56" s="23">
        <f t="shared" si="0"/>
        <v>8.2471320069783423E-3</v>
      </c>
      <c r="D56">
        <v>2250</v>
      </c>
      <c r="H56" s="47"/>
      <c r="I56" s="23"/>
      <c r="N56" s="47"/>
      <c r="O56" s="23"/>
      <c r="R56" s="27"/>
    </row>
    <row r="57" spans="1:18" x14ac:dyDescent="0.25">
      <c r="A57" t="s">
        <v>169</v>
      </c>
      <c r="B57" s="47">
        <v>305</v>
      </c>
      <c r="C57" s="23">
        <f t="shared" si="0"/>
        <v>1.0749466932172627E-3</v>
      </c>
      <c r="D57">
        <v>290</v>
      </c>
      <c r="I57" s="23"/>
      <c r="O57" s="23"/>
    </row>
    <row r="58" spans="1:18" x14ac:dyDescent="0.25">
      <c r="A58" t="s">
        <v>67</v>
      </c>
      <c r="B58" s="47">
        <v>5010</v>
      </c>
      <c r="C58" s="23">
        <f t="shared" si="0"/>
        <v>1.7657321091863888E-2</v>
      </c>
      <c r="D58">
        <v>4405</v>
      </c>
      <c r="I58" s="23"/>
      <c r="O58" s="23"/>
    </row>
    <row r="59" spans="1:18" x14ac:dyDescent="0.25">
      <c r="A59" t="s">
        <v>170</v>
      </c>
      <c r="B59" s="47">
        <v>425</v>
      </c>
      <c r="C59" s="23">
        <f t="shared" si="0"/>
        <v>1.4978765397289724E-3</v>
      </c>
      <c r="D59">
        <v>690</v>
      </c>
      <c r="I59" s="23"/>
      <c r="O59" s="23"/>
    </row>
    <row r="60" spans="1:18" x14ac:dyDescent="0.25">
      <c r="A60" t="s">
        <v>115</v>
      </c>
      <c r="B60" s="47">
        <v>1550</v>
      </c>
      <c r="C60" s="23">
        <f t="shared" si="0"/>
        <v>5.4628438507762526E-3</v>
      </c>
      <c r="D60">
        <v>1495</v>
      </c>
      <c r="I60" s="23"/>
      <c r="O60" s="23"/>
    </row>
    <row r="61" spans="1:18" x14ac:dyDescent="0.25">
      <c r="A61" t="s">
        <v>171</v>
      </c>
      <c r="B61" s="47">
        <v>475</v>
      </c>
      <c r="C61" s="23">
        <f t="shared" si="0"/>
        <v>1.6740973091088516E-3</v>
      </c>
      <c r="D61">
        <v>505</v>
      </c>
      <c r="I61" s="23"/>
      <c r="O61" s="23"/>
    </row>
    <row r="62" spans="1:18" x14ac:dyDescent="0.25">
      <c r="A62" t="s">
        <v>172</v>
      </c>
      <c r="B62" s="47">
        <v>525</v>
      </c>
      <c r="C62" s="23">
        <f t="shared" si="0"/>
        <v>1.8503180784887306E-3</v>
      </c>
      <c r="D62">
        <v>540</v>
      </c>
      <c r="I62" s="23"/>
      <c r="O62" s="23"/>
    </row>
    <row r="63" spans="1:18" x14ac:dyDescent="0.25">
      <c r="A63" t="s">
        <v>121</v>
      </c>
      <c r="B63" s="47">
        <v>2395</v>
      </c>
      <c r="C63" s="23">
        <f t="shared" si="0"/>
        <v>8.4409748532962101E-3</v>
      </c>
      <c r="D63">
        <v>2470</v>
      </c>
      <c r="I63" s="23"/>
      <c r="O63" s="23"/>
    </row>
    <row r="64" spans="1:18" x14ac:dyDescent="0.25">
      <c r="A64" t="s">
        <v>120</v>
      </c>
      <c r="B64" s="47">
        <v>4410</v>
      </c>
      <c r="C64" s="23">
        <f t="shared" si="0"/>
        <v>1.5542671859305338E-2</v>
      </c>
      <c r="D64">
        <v>4245</v>
      </c>
      <c r="I64" s="23"/>
      <c r="O64" s="23"/>
    </row>
    <row r="65" spans="1:15" x14ac:dyDescent="0.25">
      <c r="A65" t="s">
        <v>65</v>
      </c>
      <c r="B65" s="47">
        <v>1265</v>
      </c>
      <c r="C65" s="23">
        <f t="shared" si="0"/>
        <v>4.4583854653109413E-3</v>
      </c>
      <c r="D65">
        <v>1140</v>
      </c>
      <c r="I65" s="23"/>
      <c r="O65" s="23"/>
    </row>
    <row r="66" spans="1:15" x14ac:dyDescent="0.25">
      <c r="A66" t="s">
        <v>126</v>
      </c>
      <c r="B66" s="47">
        <v>5875</v>
      </c>
      <c r="C66" s="23">
        <f t="shared" si="0"/>
        <v>2.0705940402135796E-2</v>
      </c>
      <c r="D66">
        <v>5590</v>
      </c>
      <c r="I66" s="23"/>
      <c r="O66" s="24"/>
    </row>
    <row r="67" spans="1:15" x14ac:dyDescent="0.25">
      <c r="A67" t="s">
        <v>173</v>
      </c>
      <c r="B67" s="47">
        <v>1250</v>
      </c>
      <c r="C67" s="23">
        <f t="shared" si="0"/>
        <v>4.4055192344969775E-3</v>
      </c>
      <c r="D67">
        <v>1110</v>
      </c>
      <c r="I67" s="23"/>
      <c r="O67" s="24"/>
    </row>
    <row r="68" spans="1:15" x14ac:dyDescent="0.25">
      <c r="A68" t="s">
        <v>66</v>
      </c>
      <c r="B68" s="47">
        <v>805</v>
      </c>
      <c r="C68" s="23">
        <f t="shared" si="0"/>
        <v>2.8371543870160539E-3</v>
      </c>
      <c r="D68">
        <v>725</v>
      </c>
      <c r="I68" s="23"/>
      <c r="O68" s="24"/>
    </row>
    <row r="69" spans="1:15" x14ac:dyDescent="0.25">
      <c r="A69" t="s">
        <v>122</v>
      </c>
      <c r="B69" s="47">
        <v>1310</v>
      </c>
      <c r="C69" s="23">
        <f t="shared" ref="C69:C91" si="1">B69/$B$92</f>
        <v>4.6169841577528327E-3</v>
      </c>
      <c r="D69">
        <v>895</v>
      </c>
      <c r="I69" s="23"/>
      <c r="O69" s="23"/>
    </row>
    <row r="70" spans="1:15" x14ac:dyDescent="0.25">
      <c r="A70" t="s">
        <v>174</v>
      </c>
      <c r="B70" s="47">
        <v>365</v>
      </c>
      <c r="C70" s="23">
        <f t="shared" si="1"/>
        <v>1.2864116164731175E-3</v>
      </c>
      <c r="D70">
        <v>370</v>
      </c>
      <c r="I70" s="23"/>
      <c r="O70" s="23"/>
    </row>
    <row r="71" spans="1:15" x14ac:dyDescent="0.25">
      <c r="A71" t="s">
        <v>60</v>
      </c>
      <c r="B71" s="47">
        <v>2495</v>
      </c>
      <c r="C71" s="23">
        <f t="shared" si="1"/>
        <v>8.7934163920559676E-3</v>
      </c>
      <c r="D71">
        <v>2240</v>
      </c>
      <c r="I71" s="23"/>
      <c r="O71" s="23"/>
    </row>
    <row r="72" spans="1:15" x14ac:dyDescent="0.25">
      <c r="A72" t="s">
        <v>175</v>
      </c>
      <c r="B72" s="47">
        <v>965</v>
      </c>
      <c r="C72" s="23">
        <f t="shared" si="1"/>
        <v>3.401060849031667E-3</v>
      </c>
      <c r="D72">
        <v>635</v>
      </c>
      <c r="I72" s="23"/>
      <c r="O72" s="23"/>
    </row>
    <row r="73" spans="1:15" x14ac:dyDescent="0.25">
      <c r="A73" t="s">
        <v>61</v>
      </c>
      <c r="B73" s="47">
        <v>160</v>
      </c>
      <c r="C73" s="23">
        <f t="shared" si="1"/>
        <v>5.6390646201561314E-4</v>
      </c>
      <c r="D73">
        <v>135</v>
      </c>
      <c r="I73" s="23"/>
      <c r="O73" s="23"/>
    </row>
    <row r="74" spans="1:15" x14ac:dyDescent="0.25">
      <c r="A74" t="s">
        <v>113</v>
      </c>
      <c r="B74" s="47">
        <v>5770</v>
      </c>
      <c r="C74" s="23">
        <f t="shared" si="1"/>
        <v>2.0335876786438049E-2</v>
      </c>
      <c r="D74">
        <v>5515</v>
      </c>
      <c r="I74" s="23"/>
      <c r="O74" s="23"/>
    </row>
    <row r="75" spans="1:15" x14ac:dyDescent="0.25">
      <c r="A75" t="s">
        <v>114</v>
      </c>
      <c r="B75" s="47">
        <v>10325</v>
      </c>
      <c r="C75" s="23">
        <f t="shared" si="1"/>
        <v>3.6389588876945038E-2</v>
      </c>
      <c r="D75">
        <v>9790</v>
      </c>
      <c r="I75" s="23"/>
      <c r="O75" s="24"/>
    </row>
    <row r="76" spans="1:15" x14ac:dyDescent="0.25">
      <c r="A76" t="s">
        <v>117</v>
      </c>
      <c r="B76" s="47">
        <v>5685</v>
      </c>
      <c r="C76" s="23">
        <f t="shared" si="1"/>
        <v>2.0036301478492256E-2</v>
      </c>
      <c r="D76">
        <v>5245</v>
      </c>
      <c r="I76" s="23"/>
      <c r="O76" s="23"/>
    </row>
    <row r="77" spans="1:15" x14ac:dyDescent="0.25">
      <c r="A77" t="s">
        <v>116</v>
      </c>
      <c r="B77" s="47">
        <v>16705</v>
      </c>
      <c r="C77" s="23">
        <f t="shared" si="1"/>
        <v>5.887535904981761E-2</v>
      </c>
      <c r="D77">
        <v>16490</v>
      </c>
      <c r="I77" s="23"/>
      <c r="O77" s="23"/>
    </row>
    <row r="78" spans="1:15" x14ac:dyDescent="0.25">
      <c r="A78" t="s">
        <v>53</v>
      </c>
      <c r="B78" s="47">
        <v>9400</v>
      </c>
      <c r="C78" s="23">
        <f t="shared" si="1"/>
        <v>3.3129504643417275E-2</v>
      </c>
      <c r="D78">
        <v>8530</v>
      </c>
      <c r="I78" s="23"/>
      <c r="O78" s="23"/>
    </row>
    <row r="79" spans="1:15" x14ac:dyDescent="0.25">
      <c r="A79" t="s">
        <v>68</v>
      </c>
      <c r="B79" s="47">
        <v>9765</v>
      </c>
      <c r="C79" s="23">
        <f t="shared" si="1"/>
        <v>3.4415916259890392E-2</v>
      </c>
      <c r="D79">
        <v>9370</v>
      </c>
      <c r="I79" s="23"/>
      <c r="O79" s="23"/>
    </row>
    <row r="80" spans="1:15" x14ac:dyDescent="0.25">
      <c r="A80" t="s">
        <v>111</v>
      </c>
      <c r="B80" s="47">
        <v>4010</v>
      </c>
      <c r="C80" s="23">
        <f t="shared" si="1"/>
        <v>1.4132905704266304E-2</v>
      </c>
      <c r="D80">
        <v>3930</v>
      </c>
      <c r="I80" s="23"/>
      <c r="O80" s="23"/>
    </row>
    <row r="81" spans="1:15" x14ac:dyDescent="0.25">
      <c r="A81" t="s">
        <v>118</v>
      </c>
      <c r="B81" s="47">
        <v>2675</v>
      </c>
      <c r="C81" s="23">
        <f t="shared" si="1"/>
        <v>9.4278111618235332E-3</v>
      </c>
      <c r="D81">
        <v>3115</v>
      </c>
      <c r="I81" s="23"/>
      <c r="O81" s="23"/>
    </row>
    <row r="82" spans="1:15" x14ac:dyDescent="0.25">
      <c r="A82" t="s">
        <v>69</v>
      </c>
      <c r="B82" s="47">
        <v>130</v>
      </c>
      <c r="C82" s="23">
        <f t="shared" si="1"/>
        <v>4.581740003876857E-4</v>
      </c>
      <c r="D82">
        <v>100</v>
      </c>
      <c r="I82" s="24"/>
      <c r="O82" s="23"/>
    </row>
    <row r="83" spans="1:15" x14ac:dyDescent="0.25">
      <c r="A83" t="s">
        <v>176</v>
      </c>
      <c r="B83" s="47">
        <v>125</v>
      </c>
      <c r="C83" s="23">
        <f t="shared" si="1"/>
        <v>4.405519234496978E-4</v>
      </c>
      <c r="D83">
        <v>120</v>
      </c>
      <c r="I83" s="23"/>
      <c r="O83" s="23"/>
    </row>
    <row r="84" spans="1:15" x14ac:dyDescent="0.25">
      <c r="A84" t="s">
        <v>177</v>
      </c>
      <c r="B84" s="47">
        <v>140</v>
      </c>
      <c r="C84" s="23">
        <f t="shared" si="1"/>
        <v>4.9341815426366155E-4</v>
      </c>
      <c r="D84">
        <v>135</v>
      </c>
      <c r="I84" s="23"/>
      <c r="O84" s="23"/>
    </row>
    <row r="85" spans="1:15" x14ac:dyDescent="0.25">
      <c r="A85" t="s">
        <v>119</v>
      </c>
      <c r="B85" s="47">
        <v>4725</v>
      </c>
      <c r="C85" s="23">
        <f t="shared" si="1"/>
        <v>1.6652862706398576E-2</v>
      </c>
      <c r="D85">
        <v>4610</v>
      </c>
      <c r="I85" s="23"/>
      <c r="O85" s="23"/>
    </row>
    <row r="86" spans="1:15" x14ac:dyDescent="0.25">
      <c r="A86" t="s">
        <v>178</v>
      </c>
      <c r="B86" s="47">
        <v>1140</v>
      </c>
      <c r="C86" s="23">
        <f t="shared" si="1"/>
        <v>4.0178335418612435E-3</v>
      </c>
      <c r="D86">
        <v>1040</v>
      </c>
      <c r="I86" s="23"/>
      <c r="O86" s="23"/>
    </row>
    <row r="87" spans="1:15" x14ac:dyDescent="0.25">
      <c r="A87" t="s">
        <v>59</v>
      </c>
      <c r="B87" s="47">
        <v>710</v>
      </c>
      <c r="C87" s="23">
        <f t="shared" si="1"/>
        <v>2.5023349251942833E-3</v>
      </c>
      <c r="D87">
        <v>705</v>
      </c>
      <c r="I87" s="23"/>
      <c r="O87" s="23"/>
    </row>
    <row r="88" spans="1:15" x14ac:dyDescent="0.25">
      <c r="A88" t="s">
        <v>51</v>
      </c>
      <c r="B88" s="47">
        <v>2855</v>
      </c>
      <c r="C88" s="23">
        <f t="shared" si="1"/>
        <v>1.0062205931591097E-2</v>
      </c>
      <c r="D88">
        <v>2595</v>
      </c>
      <c r="I88" s="23"/>
      <c r="O88" s="24"/>
    </row>
    <row r="89" spans="1:15" x14ac:dyDescent="0.25">
      <c r="A89" t="s">
        <v>128</v>
      </c>
      <c r="B89" s="47">
        <v>120</v>
      </c>
      <c r="C89" s="23">
        <f t="shared" si="1"/>
        <v>4.2292984651170985E-4</v>
      </c>
      <c r="D89">
        <v>125</v>
      </c>
      <c r="I89" s="23"/>
      <c r="O89" s="23"/>
    </row>
    <row r="90" spans="1:15" x14ac:dyDescent="0.25">
      <c r="A90" t="s">
        <v>179</v>
      </c>
      <c r="B90" s="1">
        <v>0</v>
      </c>
      <c r="C90" s="23">
        <f t="shared" si="1"/>
        <v>0</v>
      </c>
      <c r="D90">
        <v>0</v>
      </c>
      <c r="I90" s="23"/>
      <c r="O90" s="24"/>
    </row>
    <row r="91" spans="1:15" x14ac:dyDescent="0.25">
      <c r="A91" t="s">
        <v>180</v>
      </c>
      <c r="B91" s="49">
        <v>5</v>
      </c>
      <c r="C91" s="23">
        <f t="shared" si="1"/>
        <v>1.7622076937987911E-5</v>
      </c>
      <c r="D91">
        <v>5</v>
      </c>
      <c r="I91" s="23"/>
      <c r="O91" s="23"/>
    </row>
    <row r="92" spans="1:15" x14ac:dyDescent="0.25">
      <c r="A92" t="s">
        <v>132</v>
      </c>
      <c r="B92" s="50">
        <v>283735</v>
      </c>
      <c r="C92" s="23">
        <f>B92/$B$92</f>
        <v>1</v>
      </c>
      <c r="D92">
        <v>271720</v>
      </c>
      <c r="I92" s="23"/>
      <c r="O92" s="23"/>
    </row>
  </sheetData>
  <sortState xmlns:xlrd2="http://schemas.microsoft.com/office/spreadsheetml/2017/richdata2" ref="M4:R56">
    <sortCondition ref="Q4:Q56"/>
  </sortState>
  <conditionalFormatting sqref="B4:B6 B9:B13 B15:B89 B91:B92">
    <cfRule type="cellIs" dxfId="2" priority="4" operator="between">
      <formula>1</formula>
      <formula>4</formula>
    </cfRule>
  </conditionalFormatting>
  <conditionalFormatting sqref="H4:H56">
    <cfRule type="cellIs" dxfId="1" priority="3" operator="between">
      <formula>1</formula>
      <formula>4</formula>
    </cfRule>
  </conditionalFormatting>
  <conditionalFormatting sqref="N4:N56">
    <cfRule type="cellIs" dxfId="0" priority="1" operator="between">
      <formula>1</formula>
      <formula>4</formula>
    </cfRule>
  </conditionalFormatting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0E1D98-8A6D-4C20-B8F0-64E199E88F4C}">
  <sheetPr>
    <tabColor theme="9" tint="0.59999389629810485"/>
  </sheetPr>
  <dimension ref="A1:I56"/>
  <sheetViews>
    <sheetView topLeftCell="A5" workbookViewId="0">
      <selection activeCell="A9" sqref="A8:F39"/>
    </sheetView>
  </sheetViews>
  <sheetFormatPr baseColWidth="10" defaultColWidth="11.42578125" defaultRowHeight="15" x14ac:dyDescent="0.25"/>
  <cols>
    <col min="1" max="1" width="22" style="1" customWidth="1"/>
    <col min="2" max="16384" width="11.42578125" style="1"/>
  </cols>
  <sheetData>
    <row r="1" spans="1:7" x14ac:dyDescent="0.25">
      <c r="A1" s="2" t="s">
        <v>28</v>
      </c>
      <c r="B1" s="207" t="s">
        <v>258</v>
      </c>
    </row>
    <row r="3" spans="1:7" ht="18.75" x14ac:dyDescent="0.3">
      <c r="A3" s="29" t="str">
        <f>TRGSS1!A3</f>
        <v>LLOCS DE TREBALL. RÈGIM GENERAL SEGURETAT SOCIAL.</v>
      </c>
    </row>
    <row r="5" spans="1:7" x14ac:dyDescent="0.25">
      <c r="A5" s="28" t="str">
        <f>Índex!A32</f>
        <v>TRGSS3</v>
      </c>
      <c r="C5" s="28" t="str">
        <f>Índex!A7</f>
        <v>1r trimestre 2026</v>
      </c>
    </row>
    <row r="6" spans="1:7" ht="15.75" thickBot="1" x14ac:dyDescent="0.3">
      <c r="A6" s="30" t="str">
        <f>Índex!B21</f>
        <v>Dades municipals.</v>
      </c>
      <c r="B6" s="31"/>
      <c r="C6" s="31"/>
      <c r="D6" s="31"/>
      <c r="E6" s="31"/>
      <c r="F6" s="31"/>
      <c r="G6" s="31"/>
    </row>
    <row r="8" spans="1:7" ht="15" customHeight="1" x14ac:dyDescent="0.25">
      <c r="B8" s="306" t="s">
        <v>108</v>
      </c>
      <c r="C8" s="306" t="s">
        <v>75</v>
      </c>
      <c r="D8" s="309" t="s">
        <v>76</v>
      </c>
      <c r="E8" s="309"/>
      <c r="F8" s="309"/>
    </row>
    <row r="9" spans="1:7" ht="22.5" customHeight="1" x14ac:dyDescent="0.25">
      <c r="B9" s="306" t="s">
        <v>33</v>
      </c>
      <c r="C9" s="306"/>
      <c r="D9" s="210">
        <v>2025</v>
      </c>
      <c r="E9" s="210">
        <v>2019</v>
      </c>
      <c r="F9" s="210">
        <v>2008</v>
      </c>
    </row>
    <row r="10" spans="1:7" x14ac:dyDescent="0.25">
      <c r="A10" s="55" t="s">
        <v>77</v>
      </c>
      <c r="B10" s="56">
        <v>6350</v>
      </c>
      <c r="C10" s="57">
        <v>1.9944406928718374E-2</v>
      </c>
      <c r="D10" s="58">
        <v>-1.5723270440251573E-3</v>
      </c>
      <c r="E10" s="58">
        <v>-1.3975155279503106E-2</v>
      </c>
      <c r="F10" s="58">
        <v>3.1595576619273301E-3</v>
      </c>
    </row>
    <row r="11" spans="1:7" x14ac:dyDescent="0.25">
      <c r="A11" s="55" t="s">
        <v>78</v>
      </c>
      <c r="B11" s="56">
        <v>665</v>
      </c>
      <c r="C11" s="57">
        <v>2.0886662374169636E-3</v>
      </c>
      <c r="D11" s="58">
        <v>3.90625E-2</v>
      </c>
      <c r="E11" s="58">
        <v>3.0165912518853697E-3</v>
      </c>
      <c r="F11" s="58">
        <v>-5.9790732436472349E-3</v>
      </c>
    </row>
    <row r="12" spans="1:7" x14ac:dyDescent="0.25">
      <c r="A12" s="55" t="s">
        <v>79</v>
      </c>
      <c r="B12" s="56">
        <v>13795</v>
      </c>
      <c r="C12" s="57">
        <v>4.3328046233333854E-2</v>
      </c>
      <c r="D12" s="58">
        <v>3.6438767843726523E-2</v>
      </c>
      <c r="E12" s="58">
        <v>0.18779059755467539</v>
      </c>
      <c r="F12" s="58">
        <v>0.31380952380952382</v>
      </c>
    </row>
    <row r="13" spans="1:7" x14ac:dyDescent="0.25">
      <c r="A13" s="55" t="s">
        <v>80</v>
      </c>
      <c r="B13" s="56">
        <v>1175</v>
      </c>
      <c r="C13" s="57">
        <v>3.690500494684109E-3</v>
      </c>
      <c r="D13" s="58">
        <v>-4.2372881355932203E-3</v>
      </c>
      <c r="E13" s="58">
        <v>0.22141372141372143</v>
      </c>
      <c r="F13" s="58">
        <v>0.2983425414364641</v>
      </c>
    </row>
    <row r="14" spans="1:7" x14ac:dyDescent="0.25">
      <c r="A14" s="55" t="s">
        <v>81</v>
      </c>
      <c r="B14" s="56">
        <v>2365</v>
      </c>
      <c r="C14" s="57">
        <v>7.4281137616407809E-3</v>
      </c>
      <c r="D14" s="58">
        <v>2.1186440677966102E-3</v>
      </c>
      <c r="E14" s="58">
        <v>8.1390032007315954E-2</v>
      </c>
      <c r="F14" s="58">
        <v>0.3197544642857143</v>
      </c>
    </row>
    <row r="15" spans="1:7" x14ac:dyDescent="0.25">
      <c r="A15" s="55" t="s">
        <v>82</v>
      </c>
      <c r="B15" s="56">
        <v>510</v>
      </c>
      <c r="C15" s="57">
        <v>1.6018342572671452E-3</v>
      </c>
      <c r="D15" s="58">
        <v>0</v>
      </c>
      <c r="E15" s="58">
        <v>7.1428571428571425E-2</v>
      </c>
      <c r="F15" s="58">
        <v>-2.6717557251908396E-2</v>
      </c>
    </row>
    <row r="16" spans="1:7" x14ac:dyDescent="0.25">
      <c r="A16" s="55" t="s">
        <v>83</v>
      </c>
      <c r="B16" s="56">
        <v>1490</v>
      </c>
      <c r="C16" s="57">
        <v>4.6798687124079341E-3</v>
      </c>
      <c r="D16" s="58">
        <v>2.0547945205479451E-2</v>
      </c>
      <c r="E16" s="58">
        <v>7.5812274368231042E-2</v>
      </c>
      <c r="F16" s="58">
        <v>0.10945644080416977</v>
      </c>
    </row>
    <row r="17" spans="1:6" x14ac:dyDescent="0.25">
      <c r="A17" s="55" t="s">
        <v>84</v>
      </c>
      <c r="B17" s="56">
        <v>45975</v>
      </c>
      <c r="C17" s="57">
        <v>0.14440064701540586</v>
      </c>
      <c r="D17" s="58">
        <v>1.1217419993401518E-2</v>
      </c>
      <c r="E17" s="58">
        <v>0.30826361618576065</v>
      </c>
      <c r="F17" s="58">
        <v>0.52467334350334949</v>
      </c>
    </row>
    <row r="18" spans="1:6" x14ac:dyDescent="0.25">
      <c r="A18" s="55" t="s">
        <v>85</v>
      </c>
      <c r="B18" s="56">
        <v>2170</v>
      </c>
      <c r="C18" s="57">
        <v>6.815647722097461E-3</v>
      </c>
      <c r="D18" s="58">
        <v>4.8309178743961352E-2</v>
      </c>
      <c r="E18" s="58">
        <v>0.25797101449275361</v>
      </c>
      <c r="F18" s="58">
        <v>-2.6032315978456014E-2</v>
      </c>
    </row>
    <row r="19" spans="1:6" x14ac:dyDescent="0.25">
      <c r="A19" s="55" t="s">
        <v>86</v>
      </c>
      <c r="B19" s="56">
        <v>54630</v>
      </c>
      <c r="C19" s="57">
        <v>0.17158471661667479</v>
      </c>
      <c r="D19" s="58">
        <v>9.1608647856357645E-4</v>
      </c>
      <c r="E19" s="58">
        <v>0.29630069050613389</v>
      </c>
      <c r="F19" s="58">
        <v>0.59489679736081513</v>
      </c>
    </row>
    <row r="20" spans="1:6" x14ac:dyDescent="0.25">
      <c r="A20" s="55" t="s">
        <v>87</v>
      </c>
      <c r="B20" s="56">
        <v>4910</v>
      </c>
      <c r="C20" s="57">
        <v>1.5421580790552319E-2</v>
      </c>
      <c r="D20" s="58">
        <v>-0.10808356039963669</v>
      </c>
      <c r="E20" s="58">
        <v>6.7623396390519674E-2</v>
      </c>
      <c r="F20" s="58">
        <v>-6.6539923954372623E-2</v>
      </c>
    </row>
    <row r="21" spans="1:6" x14ac:dyDescent="0.25">
      <c r="A21" s="55" t="s">
        <v>88</v>
      </c>
      <c r="B21" s="56">
        <v>20190</v>
      </c>
      <c r="C21" s="57">
        <v>6.3413791478869927E-2</v>
      </c>
      <c r="D21" s="58">
        <v>5.3482911557526741E-2</v>
      </c>
      <c r="E21" s="58">
        <v>0.21509388541165142</v>
      </c>
      <c r="F21" s="58">
        <v>0.17424683028963592</v>
      </c>
    </row>
    <row r="22" spans="1:6" x14ac:dyDescent="0.25">
      <c r="A22" s="55" t="s">
        <v>89</v>
      </c>
      <c r="B22" s="56">
        <v>14130</v>
      </c>
      <c r="C22" s="57">
        <v>4.4380231480754435E-2</v>
      </c>
      <c r="D22" s="58">
        <v>-1.0604453870625664E-3</v>
      </c>
      <c r="E22" s="58">
        <v>0.14952814838919623</v>
      </c>
      <c r="F22" s="58">
        <v>0.11356292852076602</v>
      </c>
    </row>
    <row r="23" spans="1:6" x14ac:dyDescent="0.25">
      <c r="A23" s="55" t="s">
        <v>90</v>
      </c>
      <c r="B23" s="56">
        <v>550</v>
      </c>
      <c r="C23" s="57">
        <v>1.7274683166606467E-3</v>
      </c>
      <c r="D23" s="58">
        <v>7.8431372549019607E-2</v>
      </c>
      <c r="E23" s="58">
        <v>-0.14860681114551083</v>
      </c>
      <c r="F23" s="58">
        <v>-0.3574766355140187</v>
      </c>
    </row>
    <row r="24" spans="1:6" x14ac:dyDescent="0.25">
      <c r="A24" s="55" t="s">
        <v>91</v>
      </c>
      <c r="B24" s="56">
        <v>11455</v>
      </c>
      <c r="C24" s="57">
        <v>3.5978453758814012E-2</v>
      </c>
      <c r="D24" s="58">
        <v>3.012589928057554E-2</v>
      </c>
      <c r="E24" s="58">
        <v>0.15392364259091368</v>
      </c>
      <c r="F24" s="58">
        <v>4.3640670553935862E-2</v>
      </c>
    </row>
    <row r="25" spans="1:6" x14ac:dyDescent="0.25">
      <c r="A25" s="55" t="s">
        <v>92</v>
      </c>
      <c r="B25" s="56">
        <v>7225</v>
      </c>
      <c r="C25" s="57">
        <v>2.2692651977951221E-2</v>
      </c>
      <c r="D25" s="58">
        <v>1.9040902679830749E-2</v>
      </c>
      <c r="E25" s="58">
        <v>0.12609102244389028</v>
      </c>
      <c r="F25" s="58">
        <v>-3.4993989581942032E-2</v>
      </c>
    </row>
    <row r="26" spans="1:6" x14ac:dyDescent="0.25">
      <c r="A26" s="55" t="s">
        <v>93</v>
      </c>
      <c r="B26" s="56">
        <v>4015</v>
      </c>
      <c r="C26" s="57">
        <v>1.261051871162272E-2</v>
      </c>
      <c r="D26" s="58">
        <v>2.1628498727735368E-2</v>
      </c>
      <c r="E26" s="58">
        <v>0.10758620689655173</v>
      </c>
      <c r="F26" s="58">
        <v>-1.9056926459809432E-2</v>
      </c>
    </row>
    <row r="27" spans="1:6" x14ac:dyDescent="0.25">
      <c r="A27" s="55" t="s">
        <v>94</v>
      </c>
      <c r="B27" s="56">
        <v>2880</v>
      </c>
      <c r="C27" s="57">
        <v>9.045652276332113E-3</v>
      </c>
      <c r="D27" s="58">
        <v>-1.7064846416382253E-2</v>
      </c>
      <c r="E27" s="58">
        <v>0.20250521920668058</v>
      </c>
      <c r="F27" s="58">
        <v>0.30612244897959184</v>
      </c>
    </row>
    <row r="28" spans="1:6" x14ac:dyDescent="0.25">
      <c r="A28" s="55" t="s">
        <v>95</v>
      </c>
      <c r="B28" s="56">
        <v>9445</v>
      </c>
      <c r="C28" s="57">
        <v>2.966534227429056E-2</v>
      </c>
      <c r="D28" s="58">
        <v>2.3848238482384824E-2</v>
      </c>
      <c r="E28" s="58">
        <v>-1.7578531308508425E-2</v>
      </c>
      <c r="F28" s="58">
        <v>-0.10184480791175352</v>
      </c>
    </row>
    <row r="29" spans="1:6" x14ac:dyDescent="0.25">
      <c r="A29" s="55" t="s">
        <v>96</v>
      </c>
      <c r="B29" s="56">
        <v>25795</v>
      </c>
      <c r="C29" s="57">
        <v>8.1018264051384334E-2</v>
      </c>
      <c r="D29" s="58">
        <v>7.0271325395276207E-3</v>
      </c>
      <c r="E29" s="58">
        <v>0.13699475470533787</v>
      </c>
      <c r="F29" s="58">
        <v>0.1511513745091039</v>
      </c>
    </row>
    <row r="30" spans="1:6" x14ac:dyDescent="0.25">
      <c r="A30" s="55" t="s">
        <v>97</v>
      </c>
      <c r="B30" s="56">
        <v>500</v>
      </c>
      <c r="C30" s="57">
        <v>1.5704257424187698E-3</v>
      </c>
      <c r="D30" s="58">
        <v>-1.9607843137254902E-2</v>
      </c>
      <c r="E30" s="58">
        <v>-0.10714285714285714</v>
      </c>
      <c r="F30" s="58">
        <v>-0.38271604938271603</v>
      </c>
    </row>
    <row r="31" spans="1:6" x14ac:dyDescent="0.25">
      <c r="A31" s="55" t="s">
        <v>98</v>
      </c>
      <c r="B31" s="56">
        <v>5725</v>
      </c>
      <c r="C31" s="57">
        <v>1.7981374750694914E-2</v>
      </c>
      <c r="D31" s="58">
        <v>1.9590382902938557E-2</v>
      </c>
      <c r="E31" s="58">
        <v>0.12320973121443987</v>
      </c>
      <c r="F31" s="58">
        <v>0.19970662196144173</v>
      </c>
    </row>
    <row r="32" spans="1:6" x14ac:dyDescent="0.25">
      <c r="A32" s="55" t="s">
        <v>99</v>
      </c>
      <c r="B32" s="56">
        <v>18125</v>
      </c>
      <c r="C32" s="57">
        <v>5.6927933162680404E-2</v>
      </c>
      <c r="D32" s="58">
        <v>3.3057851239669422E-2</v>
      </c>
      <c r="E32" s="58">
        <v>0.31416763341067283</v>
      </c>
      <c r="F32" s="58">
        <v>0.75936711318190642</v>
      </c>
    </row>
    <row r="33" spans="1:9" x14ac:dyDescent="0.25">
      <c r="A33" s="55" t="s">
        <v>100</v>
      </c>
      <c r="B33" s="56">
        <v>16130</v>
      </c>
      <c r="C33" s="57">
        <v>5.0661934450429512E-2</v>
      </c>
      <c r="D33" s="58">
        <v>6.0486522024983565E-2</v>
      </c>
      <c r="E33" s="58">
        <v>0.23195600702665548</v>
      </c>
      <c r="F33" s="58">
        <v>0.15379113018597998</v>
      </c>
    </row>
    <row r="34" spans="1:9" x14ac:dyDescent="0.25">
      <c r="A34" s="55" t="s">
        <v>101</v>
      </c>
      <c r="B34" s="56">
        <v>15995</v>
      </c>
      <c r="C34" s="57">
        <v>5.0237919499976441E-2</v>
      </c>
      <c r="D34" s="58">
        <v>1.3624841571609633E-2</v>
      </c>
      <c r="E34" s="58">
        <v>0.13584718079818209</v>
      </c>
      <c r="F34" s="58">
        <v>0.4550168288911125</v>
      </c>
    </row>
    <row r="35" spans="1:9" x14ac:dyDescent="0.25">
      <c r="A35" s="55" t="s">
        <v>102</v>
      </c>
      <c r="B35" s="56">
        <v>7255</v>
      </c>
      <c r="C35" s="57">
        <v>2.2786877522496349E-2</v>
      </c>
      <c r="D35" s="58">
        <v>4.014336917562724E-2</v>
      </c>
      <c r="E35" s="58">
        <v>0.15415208399618199</v>
      </c>
      <c r="F35" s="58">
        <v>-5.8403634003893576E-2</v>
      </c>
    </row>
    <row r="36" spans="1:9" x14ac:dyDescent="0.25">
      <c r="A36" s="55" t="s">
        <v>103</v>
      </c>
      <c r="B36" s="56">
        <v>1495</v>
      </c>
      <c r="C36" s="57">
        <v>4.6955729698321211E-3</v>
      </c>
      <c r="D36" s="58">
        <v>-0.11275964391691394</v>
      </c>
      <c r="E36" s="58">
        <v>-0.13633737723859041</v>
      </c>
      <c r="F36" s="58">
        <v>-0.45056964351341416</v>
      </c>
    </row>
    <row r="37" spans="1:9" x14ac:dyDescent="0.25">
      <c r="A37" s="55" t="s">
        <v>104</v>
      </c>
      <c r="B37" s="56">
        <v>605</v>
      </c>
      <c r="C37" s="57">
        <v>1.9002151483267114E-3</v>
      </c>
      <c r="D37" s="58">
        <v>-4.7244094488188976E-2</v>
      </c>
      <c r="E37" s="58">
        <v>0.20039682539682541</v>
      </c>
      <c r="F37" s="58">
        <v>0.14150943396226415</v>
      </c>
    </row>
    <row r="38" spans="1:9" x14ac:dyDescent="0.25">
      <c r="A38" s="55" t="s">
        <v>105</v>
      </c>
      <c r="B38" s="56">
        <v>1865</v>
      </c>
      <c r="C38" s="57">
        <v>5.8576880192220109E-3</v>
      </c>
      <c r="D38" s="58">
        <v>1.6348773841961851E-2</v>
      </c>
      <c r="E38" s="58">
        <v>-6.9222577209797657E-3</v>
      </c>
      <c r="F38" s="58">
        <v>-7.9921065614208184E-2</v>
      </c>
    </row>
    <row r="39" spans="1:9" x14ac:dyDescent="0.25">
      <c r="A39" s="55" t="s">
        <v>106</v>
      </c>
      <c r="B39" s="56">
        <v>20970</v>
      </c>
      <c r="C39" s="57">
        <v>6.5863655637043203E-2</v>
      </c>
      <c r="D39" s="58">
        <v>2.8193184604069624E-2</v>
      </c>
      <c r="E39" s="58">
        <v>0.3036990985390115</v>
      </c>
      <c r="F39" s="58">
        <v>0.63496023701855608</v>
      </c>
    </row>
    <row r="40" spans="1:9" x14ac:dyDescent="0.25">
      <c r="A40" s="59" t="s">
        <v>29</v>
      </c>
      <c r="B40" s="60">
        <v>318385</v>
      </c>
      <c r="C40" s="61">
        <v>1</v>
      </c>
      <c r="D40" s="267">
        <v>1.6052081505002314E-2</v>
      </c>
      <c r="E40" s="267">
        <v>0.2029872063235372</v>
      </c>
      <c r="F40" s="267">
        <v>0.27840817834313064</v>
      </c>
    </row>
    <row r="41" spans="1:9" ht="17.25" customHeight="1" x14ac:dyDescent="0.25"/>
    <row r="42" spans="1:9" x14ac:dyDescent="0.25">
      <c r="A42" s="43" t="s">
        <v>34</v>
      </c>
    </row>
    <row r="43" spans="1:9" x14ac:dyDescent="0.25">
      <c r="B43" s="72"/>
    </row>
    <row r="44" spans="1:9" hidden="1" x14ac:dyDescent="0.25"/>
    <row r="45" spans="1:9" hidden="1" x14ac:dyDescent="0.25">
      <c r="B45" s="75"/>
      <c r="C45" s="75"/>
      <c r="D45" s="75"/>
    </row>
    <row r="46" spans="1:9" ht="14.25" hidden="1" customHeight="1" x14ac:dyDescent="0.25">
      <c r="A46" s="63" t="s">
        <v>211</v>
      </c>
      <c r="B46" s="64" t="s">
        <v>260</v>
      </c>
      <c r="C46" s="64" t="s">
        <v>261</v>
      </c>
      <c r="D46" s="64" t="s">
        <v>262</v>
      </c>
      <c r="E46" s="65" t="s">
        <v>207</v>
      </c>
      <c r="F46" s="66" t="s">
        <v>206</v>
      </c>
      <c r="G46" s="67" t="s">
        <v>205</v>
      </c>
      <c r="H46" s="67" t="s">
        <v>204</v>
      </c>
      <c r="I46" s="1" t="s">
        <v>216</v>
      </c>
    </row>
    <row r="47" spans="1:9" hidden="1" x14ac:dyDescent="0.25">
      <c r="A47" t="s">
        <v>212</v>
      </c>
      <c r="B47" s="21">
        <v>100805</v>
      </c>
      <c r="C47" s="21">
        <v>97150</v>
      </c>
      <c r="D47" s="21">
        <v>90475</v>
      </c>
      <c r="E47" s="27">
        <v>0.23092045815322246</v>
      </c>
      <c r="F47" s="27">
        <v>0.10535434279636391</v>
      </c>
      <c r="G47" s="27">
        <v>0.11417518651561205</v>
      </c>
      <c r="H47" s="27">
        <v>3.762223365928976E-2</v>
      </c>
      <c r="I47" s="1" t="s">
        <v>209</v>
      </c>
    </row>
    <row r="48" spans="1:9" hidden="1" x14ac:dyDescent="0.25">
      <c r="A48" t="s">
        <v>213</v>
      </c>
      <c r="B48" s="21">
        <v>116130</v>
      </c>
      <c r="C48" s="21">
        <v>109995</v>
      </c>
      <c r="D48" s="21">
        <v>103623</v>
      </c>
      <c r="E48" s="27">
        <v>0.23136464849962887</v>
      </c>
      <c r="F48" s="27">
        <v>9.3544012957173531E-2</v>
      </c>
      <c r="G48" s="27">
        <v>0.12069714252627313</v>
      </c>
      <c r="H48" s="27">
        <v>5.5775262511932364E-2</v>
      </c>
      <c r="I48" s="1" t="s">
        <v>210</v>
      </c>
    </row>
    <row r="49" spans="1:9" hidden="1" x14ac:dyDescent="0.25">
      <c r="A49" t="s">
        <v>214</v>
      </c>
      <c r="B49" s="21">
        <v>40990</v>
      </c>
      <c r="C49" s="21">
        <v>39210</v>
      </c>
      <c r="D49" s="21">
        <v>38073</v>
      </c>
      <c r="E49" s="27">
        <v>-4.0294069443468895E-2</v>
      </c>
      <c r="F49" s="27">
        <v>4.0725130757121822E-2</v>
      </c>
      <c r="G49" s="27">
        <v>7.6615974575158244E-2</v>
      </c>
      <c r="H49" s="27">
        <v>4.539658250446315E-2</v>
      </c>
      <c r="I49" s="1" t="s">
        <v>217</v>
      </c>
    </row>
    <row r="50" spans="1:9" ht="15.75" hidden="1" thickBot="1" x14ac:dyDescent="0.3">
      <c r="A50" s="68" t="s">
        <v>215</v>
      </c>
      <c r="B50" s="69">
        <v>25810</v>
      </c>
      <c r="C50" s="69">
        <v>25365</v>
      </c>
      <c r="D50" s="69">
        <v>24319</v>
      </c>
      <c r="E50" s="27">
        <v>-9.7457775291114448E-2</v>
      </c>
      <c r="F50" s="27">
        <v>2.8901734104046242E-2</v>
      </c>
      <c r="G50" s="27">
        <v>6.1310086763435995E-2</v>
      </c>
      <c r="H50" s="27">
        <v>1.7543859649122806E-2</v>
      </c>
    </row>
    <row r="51" spans="1:9" hidden="1" x14ac:dyDescent="0.25">
      <c r="A51" s="70" t="s">
        <v>132</v>
      </c>
      <c r="B51" s="71">
        <v>283735</v>
      </c>
      <c r="C51" s="71">
        <v>271720</v>
      </c>
      <c r="D51" s="71">
        <v>256490</v>
      </c>
      <c r="E51" s="27">
        <v>0.14634845987265263</v>
      </c>
      <c r="F51" s="27">
        <v>8.3520453365105551E-2</v>
      </c>
      <c r="G51" s="27">
        <v>0.10622246481344302</v>
      </c>
      <c r="H51" s="27">
        <v>4.4218312969233037E-2</v>
      </c>
    </row>
    <row r="52" spans="1:9" hidden="1" x14ac:dyDescent="0.25"/>
    <row r="53" spans="1:9" hidden="1" x14ac:dyDescent="0.25"/>
    <row r="54" spans="1:9" hidden="1" x14ac:dyDescent="0.25"/>
    <row r="56" spans="1:9" x14ac:dyDescent="0.25">
      <c r="D56" s="186"/>
      <c r="E56" s="186"/>
      <c r="F56" s="186"/>
    </row>
  </sheetData>
  <sortState xmlns:xlrd2="http://schemas.microsoft.com/office/spreadsheetml/2017/richdata2" ref="A10:F39">
    <sortCondition ref="A10:A39"/>
  </sortState>
  <mergeCells count="3">
    <mergeCell ref="B8:B9"/>
    <mergeCell ref="C8:C9"/>
    <mergeCell ref="D8:F8"/>
  </mergeCells>
  <conditionalFormatting sqref="C10:C39">
    <cfRule type="colorScale" priority="3">
      <colorScale>
        <cfvo type="min"/>
        <cfvo type="max"/>
        <color rgb="FFFFEF9C"/>
        <color rgb="FF63BE7B"/>
      </colorScale>
    </cfRule>
  </conditionalFormatting>
  <conditionalFormatting sqref="D10:F40">
    <cfRule type="dataBar" priority="20">
      <dataBar>
        <cfvo type="min"/>
        <cfvo type="max"/>
        <color rgb="FF92D050"/>
      </dataBar>
      <extLst>
        <ext xmlns:x14="http://schemas.microsoft.com/office/spreadsheetml/2009/9/main" uri="{B025F937-C7B1-47D3-B67F-A62EFF666E3E}">
          <x14:id>{EBD7D2AB-408B-4DD3-A688-2E24F5091C46}</x14:id>
        </ext>
      </extLst>
    </cfRule>
  </conditionalFormatting>
  <conditionalFormatting sqref="H47:H51">
    <cfRule type="colorScale" priority="1">
      <colorScale>
        <cfvo type="min"/>
        <cfvo type="max"/>
        <color rgb="FFFFEF9C"/>
        <color rgb="FF63BE7B"/>
      </colorScale>
    </cfRule>
  </conditionalFormatting>
  <hyperlinks>
    <hyperlink ref="A1" location="Índex!A1" display="TORNAR A L'ÍNDEX" xr:uid="{1FEA7A8F-64C3-4AB6-8989-6033F1BF5E27}"/>
  </hyperlinks>
  <pageMargins left="0.7" right="0.7" top="0.75" bottom="0.75" header="0.3" footer="0.3"/>
  <pageSetup paperSize="9" orientation="portrait" horizontalDpi="300" verticalDpi="0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BD7D2AB-408B-4DD3-A688-2E24F5091C46}">
            <x14:dataBar minLength="0" maxLength="100" direction="leftToRight">
              <x14:cfvo type="autoMin"/>
              <x14:cfvo type="autoMax"/>
              <x14:negativeFillColor rgb="FFFF0000"/>
              <x14:axisColor rgb="FF000000"/>
            </x14:dataBar>
          </x14:cfRule>
          <xm:sqref>D10:F40</xm:sqref>
        </x14:conditionalFormatting>
      </x14:conditionalFormatting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147728-AEB6-49DA-95DC-1EEFF021A7BF}">
  <sheetPr>
    <tabColor theme="9" tint="0.59999389629810485"/>
  </sheetPr>
  <dimension ref="A1:M44"/>
  <sheetViews>
    <sheetView topLeftCell="A10" workbookViewId="0">
      <selection activeCell="A8" sqref="A8:J40"/>
    </sheetView>
  </sheetViews>
  <sheetFormatPr baseColWidth="10" defaultColWidth="11.42578125" defaultRowHeight="15" x14ac:dyDescent="0.25"/>
  <cols>
    <col min="1" max="1" width="22" style="1" customWidth="1"/>
    <col min="2" max="2" width="12.42578125" style="1" customWidth="1"/>
    <col min="3" max="3" width="15" style="1" customWidth="1"/>
    <col min="4" max="4" width="12.42578125" style="1" customWidth="1"/>
    <col min="5" max="7" width="12.140625" style="1" customWidth="1"/>
    <col min="8" max="10" width="13" style="1" customWidth="1"/>
    <col min="11" max="16384" width="11.42578125" style="1"/>
  </cols>
  <sheetData>
    <row r="1" spans="1:13" x14ac:dyDescent="0.25">
      <c r="A1" s="2" t="s">
        <v>28</v>
      </c>
      <c r="B1" s="207" t="s">
        <v>258</v>
      </c>
    </row>
    <row r="2" spans="1:13" ht="15" customHeight="1" x14ac:dyDescent="0.25"/>
    <row r="3" spans="1:13" ht="18.75" customHeight="1" x14ac:dyDescent="0.3">
      <c r="A3" s="29" t="str">
        <f>TRGSS1!A3</f>
        <v>LLOCS DE TREBALL. RÈGIM GENERAL SEGURETAT SOCIAL.</v>
      </c>
    </row>
    <row r="5" spans="1:13" x14ac:dyDescent="0.25">
      <c r="A5" s="28" t="str">
        <f>Índex!A33</f>
        <v>TRGSS4</v>
      </c>
      <c r="C5" s="28" t="str">
        <f>Índex!A7</f>
        <v>1r trimestre 2026</v>
      </c>
      <c r="D5" s="28"/>
      <c r="E5" s="28"/>
      <c r="F5" s="28"/>
      <c r="G5" s="28"/>
    </row>
    <row r="6" spans="1:13" ht="15.75" thickBot="1" x14ac:dyDescent="0.3">
      <c r="A6" s="30" t="str">
        <f>Índex!B33</f>
        <v>Dades municipals. Llocs de treball assalariat per grandària del compte de cotització.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</row>
    <row r="7" spans="1:13" x14ac:dyDescent="0.25">
      <c r="F7" s="73"/>
    </row>
    <row r="8" spans="1:13" ht="15" customHeight="1" x14ac:dyDescent="0.25">
      <c r="B8" s="312" t="s">
        <v>186</v>
      </c>
      <c r="C8" s="312" t="s">
        <v>187</v>
      </c>
      <c r="D8" s="312" t="s">
        <v>188</v>
      </c>
      <c r="E8" s="310" t="s">
        <v>75</v>
      </c>
      <c r="F8" s="310"/>
      <c r="G8" s="310"/>
      <c r="H8" s="311" t="s">
        <v>306</v>
      </c>
      <c r="I8" s="311"/>
      <c r="J8" s="311"/>
    </row>
    <row r="9" spans="1:13" ht="29.25" customHeight="1" x14ac:dyDescent="0.25">
      <c r="B9" s="313"/>
      <c r="C9" s="313" t="s">
        <v>187</v>
      </c>
      <c r="D9" s="313"/>
      <c r="E9" s="74" t="s">
        <v>186</v>
      </c>
      <c r="F9" s="74" t="s">
        <v>187</v>
      </c>
      <c r="G9" s="74" t="s">
        <v>188</v>
      </c>
      <c r="H9" s="74" t="s">
        <v>186</v>
      </c>
      <c r="I9" s="74" t="s">
        <v>187</v>
      </c>
      <c r="J9" s="74" t="s">
        <v>188</v>
      </c>
    </row>
    <row r="10" spans="1:13" x14ac:dyDescent="0.25">
      <c r="A10" s="55" t="s">
        <v>77</v>
      </c>
      <c r="B10" s="56">
        <v>3115</v>
      </c>
      <c r="C10" s="56">
        <v>2475</v>
      </c>
      <c r="D10" s="56">
        <v>760</v>
      </c>
      <c r="E10" s="57">
        <v>2.5576812546186059E-2</v>
      </c>
      <c r="F10" s="57">
        <v>2.8881498337125854E-2</v>
      </c>
      <c r="G10" s="57">
        <v>6.8530207394048694E-3</v>
      </c>
      <c r="H10" s="57">
        <v>3.1456953642384107E-2</v>
      </c>
      <c r="I10" s="57">
        <v>-3.3203125E-2</v>
      </c>
      <c r="J10" s="57">
        <v>-2.564102564102564E-2</v>
      </c>
    </row>
    <row r="11" spans="1:13" x14ac:dyDescent="0.25">
      <c r="A11" s="55" t="s">
        <v>78</v>
      </c>
      <c r="B11" s="56">
        <v>665</v>
      </c>
      <c r="C11" s="56">
        <v>0</v>
      </c>
      <c r="D11" s="56">
        <v>0</v>
      </c>
      <c r="E11" s="57">
        <v>5.4602184087363496E-3</v>
      </c>
      <c r="F11" s="57">
        <v>0</v>
      </c>
      <c r="G11" s="57">
        <v>0</v>
      </c>
      <c r="H11" s="57">
        <v>3.90625E-2</v>
      </c>
      <c r="I11" s="57" t="s">
        <v>189</v>
      </c>
      <c r="J11" s="57" t="s">
        <v>189</v>
      </c>
    </row>
    <row r="12" spans="1:13" x14ac:dyDescent="0.25">
      <c r="A12" s="55" t="s">
        <v>79</v>
      </c>
      <c r="B12" s="56">
        <v>8885</v>
      </c>
      <c r="C12" s="56">
        <v>3405</v>
      </c>
      <c r="D12" s="56">
        <v>1505</v>
      </c>
      <c r="E12" s="57">
        <v>7.295344445356762E-2</v>
      </c>
      <c r="F12" s="57">
        <v>3.973394013653072E-2</v>
      </c>
      <c r="G12" s="57">
        <v>1.3570784490532012E-2</v>
      </c>
      <c r="H12" s="57">
        <v>-3.3651149747616375E-3</v>
      </c>
      <c r="I12" s="57">
        <v>0.15033783783783783</v>
      </c>
      <c r="J12" s="57">
        <v>5.2447552447552448E-2</v>
      </c>
    </row>
    <row r="13" spans="1:13" x14ac:dyDescent="0.25">
      <c r="A13" s="55" t="s">
        <v>80</v>
      </c>
      <c r="B13" s="56">
        <v>640</v>
      </c>
      <c r="C13" s="56">
        <v>55</v>
      </c>
      <c r="D13" s="56">
        <v>475</v>
      </c>
      <c r="E13" s="57">
        <v>5.254947039986863E-3</v>
      </c>
      <c r="F13" s="57">
        <v>6.4181107415835225E-4</v>
      </c>
      <c r="G13" s="57">
        <v>4.2831379621280433E-3</v>
      </c>
      <c r="H13" s="57">
        <v>9.4017094017094016E-2</v>
      </c>
      <c r="I13" s="57">
        <v>-0.5</v>
      </c>
      <c r="J13" s="57">
        <v>-2.0618556701030927E-2</v>
      </c>
    </row>
    <row r="14" spans="1:13" x14ac:dyDescent="0.25">
      <c r="A14" s="55" t="s">
        <v>81</v>
      </c>
      <c r="B14" s="56">
        <v>1405</v>
      </c>
      <c r="C14" s="56">
        <v>675</v>
      </c>
      <c r="D14" s="56">
        <v>285</v>
      </c>
      <c r="E14" s="57">
        <v>1.153625092372116E-2</v>
      </c>
      <c r="F14" s="57">
        <v>7.8767722737615956E-3</v>
      </c>
      <c r="G14" s="57">
        <v>2.5698827772768261E-3</v>
      </c>
      <c r="H14" s="57">
        <v>2.5547445255474453E-2</v>
      </c>
      <c r="I14" s="57">
        <v>-4.9295774647887321E-2</v>
      </c>
      <c r="J14" s="57">
        <v>1.7857142857142856E-2</v>
      </c>
    </row>
    <row r="15" spans="1:13" x14ac:dyDescent="0.25">
      <c r="A15" s="55" t="s">
        <v>82</v>
      </c>
      <c r="B15" s="56">
        <v>510</v>
      </c>
      <c r="C15" s="56">
        <v>0</v>
      </c>
      <c r="D15" s="56">
        <v>0</v>
      </c>
      <c r="E15" s="57">
        <v>4.187535922489531E-3</v>
      </c>
      <c r="F15" s="57">
        <v>0</v>
      </c>
      <c r="G15" s="57">
        <v>0</v>
      </c>
      <c r="H15" s="57">
        <v>9.9009900990099011E-3</v>
      </c>
      <c r="I15" s="57" t="s">
        <v>189</v>
      </c>
      <c r="J15" s="57" t="s">
        <v>189</v>
      </c>
    </row>
    <row r="16" spans="1:13" x14ac:dyDescent="0.25">
      <c r="A16" s="55" t="s">
        <v>83</v>
      </c>
      <c r="B16" s="56">
        <v>1090</v>
      </c>
      <c r="C16" s="56">
        <v>405</v>
      </c>
      <c r="D16" s="56">
        <v>0</v>
      </c>
      <c r="E16" s="57">
        <v>8.9498316774776262E-3</v>
      </c>
      <c r="F16" s="57">
        <v>4.7260633642569579E-3</v>
      </c>
      <c r="G16" s="57">
        <v>0</v>
      </c>
      <c r="H16" s="57">
        <v>-6.4377682403433473E-2</v>
      </c>
      <c r="I16" s="57">
        <v>0.3728813559322034</v>
      </c>
      <c r="J16" s="57" t="s">
        <v>189</v>
      </c>
    </row>
    <row r="17" spans="1:10" x14ac:dyDescent="0.25">
      <c r="A17" s="55" t="s">
        <v>84</v>
      </c>
      <c r="B17" s="56">
        <v>14610</v>
      </c>
      <c r="C17" s="56">
        <v>11660</v>
      </c>
      <c r="D17" s="56">
        <v>19705</v>
      </c>
      <c r="E17" s="57">
        <v>0.1199605878972001</v>
      </c>
      <c r="F17" s="57">
        <v>0.13606394772157068</v>
      </c>
      <c r="G17" s="57">
        <v>0.17768259693417493</v>
      </c>
      <c r="H17" s="57">
        <v>-3.9131864518250577E-2</v>
      </c>
      <c r="I17" s="57">
        <v>3.7366548042704624E-2</v>
      </c>
      <c r="J17" s="57">
        <v>3.6014721345951628E-2</v>
      </c>
    </row>
    <row r="18" spans="1:10" x14ac:dyDescent="0.25">
      <c r="A18" s="55" t="s">
        <v>87</v>
      </c>
      <c r="B18" s="56">
        <v>3195</v>
      </c>
      <c r="C18" s="56">
        <v>1450</v>
      </c>
      <c r="D18" s="56">
        <v>265</v>
      </c>
      <c r="E18" s="57">
        <v>2.6233680926184416E-2</v>
      </c>
      <c r="F18" s="57">
        <v>1.6920473773265651E-2</v>
      </c>
      <c r="G18" s="57">
        <v>2.3895401262398557E-3</v>
      </c>
      <c r="H18" s="57">
        <v>-7.763975155279503E-3</v>
      </c>
      <c r="I18" s="57">
        <v>0.11538461538461539</v>
      </c>
      <c r="J18" s="57">
        <v>-0.73096446700507611</v>
      </c>
    </row>
    <row r="19" spans="1:10" x14ac:dyDescent="0.25">
      <c r="A19" s="55" t="s">
        <v>88</v>
      </c>
      <c r="B19" s="56">
        <v>6265</v>
      </c>
      <c r="C19" s="56">
        <v>6370</v>
      </c>
      <c r="D19" s="56">
        <v>7550</v>
      </c>
      <c r="E19" s="57">
        <v>5.14410050086214E-2</v>
      </c>
      <c r="F19" s="57">
        <v>7.4333391679794622E-2</v>
      </c>
      <c r="G19" s="57">
        <v>6.807935076645627E-2</v>
      </c>
      <c r="H19" s="57">
        <v>2.1189894050529748E-2</v>
      </c>
      <c r="I19" s="57">
        <v>9.1688089117395025E-2</v>
      </c>
      <c r="J19" s="57">
        <v>4.9339819318971509E-2</v>
      </c>
    </row>
    <row r="20" spans="1:10" x14ac:dyDescent="0.25">
      <c r="A20" s="55" t="s">
        <v>89</v>
      </c>
      <c r="B20" s="56">
        <v>7150</v>
      </c>
      <c r="C20" s="56">
        <v>5395</v>
      </c>
      <c r="D20" s="56">
        <v>1585</v>
      </c>
      <c r="E20" s="57">
        <v>5.8707611462353232E-2</v>
      </c>
      <c r="F20" s="57">
        <v>6.2955831728805645E-2</v>
      </c>
      <c r="G20" s="57">
        <v>1.4292155094679891E-2</v>
      </c>
      <c r="H20" s="57">
        <v>3.3984092552422268E-2</v>
      </c>
      <c r="I20" s="57">
        <v>-4.3439716312056738E-2</v>
      </c>
      <c r="J20" s="57">
        <v>-6.269592476489028E-3</v>
      </c>
    </row>
    <row r="21" spans="1:10" x14ac:dyDescent="0.25">
      <c r="A21" s="55" t="s">
        <v>91</v>
      </c>
      <c r="B21" s="56">
        <v>4310</v>
      </c>
      <c r="C21" s="56">
        <v>2740</v>
      </c>
      <c r="D21" s="56">
        <v>4405</v>
      </c>
      <c r="E21" s="57">
        <v>3.5388783972411526E-2</v>
      </c>
      <c r="F21" s="57">
        <v>3.1973860785343367E-2</v>
      </c>
      <c r="G21" s="57">
        <v>3.9720468890892695E-2</v>
      </c>
      <c r="H21" s="57">
        <v>2.132701421800948E-2</v>
      </c>
      <c r="I21" s="57">
        <v>6.6147859922178989E-2</v>
      </c>
      <c r="J21" s="57">
        <v>1.6147635524798153E-2</v>
      </c>
    </row>
    <row r="22" spans="1:10" x14ac:dyDescent="0.25">
      <c r="A22" s="55" t="s">
        <v>92</v>
      </c>
      <c r="B22" s="56">
        <v>5280</v>
      </c>
      <c r="C22" s="56">
        <v>1950</v>
      </c>
      <c r="D22" s="56">
        <v>0</v>
      </c>
      <c r="E22" s="57">
        <v>4.3353313079891619E-2</v>
      </c>
      <c r="F22" s="57">
        <v>2.2755119901977944E-2</v>
      </c>
      <c r="G22" s="57">
        <v>0</v>
      </c>
      <c r="H22" s="57">
        <v>2.6239067055393587E-2</v>
      </c>
      <c r="I22" s="57">
        <v>2.5706940874035988E-3</v>
      </c>
      <c r="J22" s="57" t="s">
        <v>189</v>
      </c>
    </row>
    <row r="23" spans="1:10" x14ac:dyDescent="0.25">
      <c r="A23" s="55" t="s">
        <v>93</v>
      </c>
      <c r="B23" s="56">
        <v>2375</v>
      </c>
      <c r="C23" s="56">
        <v>1640</v>
      </c>
      <c r="D23" s="56">
        <v>0</v>
      </c>
      <c r="E23" s="57">
        <v>1.9500780031201249E-2</v>
      </c>
      <c r="F23" s="57">
        <v>1.9137639302176324E-2</v>
      </c>
      <c r="G23" s="57">
        <v>0</v>
      </c>
      <c r="H23" s="57">
        <v>-3.8461538461538464E-2</v>
      </c>
      <c r="I23" s="57">
        <v>0.12328767123287671</v>
      </c>
      <c r="J23" s="57" t="s">
        <v>189</v>
      </c>
    </row>
    <row r="24" spans="1:10" x14ac:dyDescent="0.25">
      <c r="A24" s="55" t="s">
        <v>94</v>
      </c>
      <c r="B24" s="56">
        <v>1790</v>
      </c>
      <c r="C24" s="56">
        <v>820</v>
      </c>
      <c r="D24" s="56">
        <v>270</v>
      </c>
      <c r="E24" s="57">
        <v>1.4697430002463256E-2</v>
      </c>
      <c r="F24" s="57">
        <v>9.5688196510881618E-3</v>
      </c>
      <c r="G24" s="57">
        <v>2.4346257889990984E-3</v>
      </c>
      <c r="H24" s="57">
        <v>4.3731778425655975E-2</v>
      </c>
      <c r="I24" s="57">
        <v>-0.11351351351351352</v>
      </c>
      <c r="J24" s="57">
        <v>-8.4745762711864403E-2</v>
      </c>
    </row>
    <row r="25" spans="1:10" x14ac:dyDescent="0.25">
      <c r="A25" s="55" t="s">
        <v>90</v>
      </c>
      <c r="B25" s="56">
        <v>545</v>
      </c>
      <c r="C25" s="56">
        <v>0</v>
      </c>
      <c r="D25" s="56">
        <v>0</v>
      </c>
      <c r="E25" s="57">
        <v>4.4749158387388131E-3</v>
      </c>
      <c r="F25" s="57">
        <v>0</v>
      </c>
      <c r="G25" s="57">
        <v>0</v>
      </c>
      <c r="H25" s="57">
        <v>6.8627450980392163E-2</v>
      </c>
      <c r="I25" s="57" t="s">
        <v>189</v>
      </c>
      <c r="J25" s="57" t="s">
        <v>189</v>
      </c>
    </row>
    <row r="26" spans="1:10" x14ac:dyDescent="0.25">
      <c r="A26" s="55" t="s">
        <v>85</v>
      </c>
      <c r="B26" s="56">
        <v>1230</v>
      </c>
      <c r="C26" s="56">
        <v>530</v>
      </c>
      <c r="D26" s="56">
        <v>415</v>
      </c>
      <c r="E26" s="57">
        <v>1.0099351342474751E-2</v>
      </c>
      <c r="F26" s="57">
        <v>6.1847248964350312E-3</v>
      </c>
      <c r="G26" s="57">
        <v>3.7421100090171324E-3</v>
      </c>
      <c r="H26" s="57">
        <v>-1.2048192771084338E-2</v>
      </c>
      <c r="I26" s="57">
        <v>0.17777777777777778</v>
      </c>
      <c r="J26" s="57">
        <v>0.12162162162162163</v>
      </c>
    </row>
    <row r="27" spans="1:10" x14ac:dyDescent="0.25">
      <c r="A27" s="55" t="s">
        <v>86</v>
      </c>
      <c r="B27" s="56">
        <v>10600</v>
      </c>
      <c r="C27" s="56">
        <v>10630</v>
      </c>
      <c r="D27" s="56">
        <v>33400</v>
      </c>
      <c r="E27" s="57">
        <v>8.7035060349782409E-2</v>
      </c>
      <c r="F27" s="57">
        <v>0.12404457669642337</v>
      </c>
      <c r="G27" s="57">
        <v>0.30117222723174031</v>
      </c>
      <c r="H27" s="57">
        <v>1.8740989908697742E-2</v>
      </c>
      <c r="I27" s="57">
        <v>-1.2081784386617101E-2</v>
      </c>
      <c r="J27" s="57">
        <v>-5.9844404548174744E-4</v>
      </c>
    </row>
    <row r="28" spans="1:10" x14ac:dyDescent="0.25">
      <c r="A28" s="55" t="s">
        <v>95</v>
      </c>
      <c r="B28" s="56">
        <v>4810</v>
      </c>
      <c r="C28" s="56">
        <v>2690</v>
      </c>
      <c r="D28" s="56">
        <v>1940</v>
      </c>
      <c r="E28" s="57">
        <v>3.9494211347401262E-2</v>
      </c>
      <c r="F28" s="57">
        <v>3.1390396172472142E-2</v>
      </c>
      <c r="G28" s="57">
        <v>1.7493237150586115E-2</v>
      </c>
      <c r="H28" s="57">
        <v>7.3298429319371729E-3</v>
      </c>
      <c r="I28" s="57">
        <v>0.1278825995807128</v>
      </c>
      <c r="J28" s="57">
        <v>-6.0532687651331719E-2</v>
      </c>
    </row>
    <row r="29" spans="1:10" x14ac:dyDescent="0.25">
      <c r="A29" s="55" t="s">
        <v>96</v>
      </c>
      <c r="B29" s="56">
        <v>11020</v>
      </c>
      <c r="C29" s="56">
        <v>8065</v>
      </c>
      <c r="D29" s="56">
        <v>6715</v>
      </c>
      <c r="E29" s="57">
        <v>9.0483619344773794E-2</v>
      </c>
      <c r="F29" s="57">
        <v>9.4112842056129298E-2</v>
      </c>
      <c r="G29" s="57">
        <v>6.0550045085662758E-2</v>
      </c>
      <c r="H29" s="57">
        <v>-9.0661831368993653E-4</v>
      </c>
      <c r="I29" s="57">
        <v>2.2179974651457542E-2</v>
      </c>
      <c r="J29" s="57">
        <v>2.9873039581777448E-3</v>
      </c>
    </row>
    <row r="30" spans="1:10" x14ac:dyDescent="0.25">
      <c r="A30" s="55" t="s">
        <v>97</v>
      </c>
      <c r="B30" s="56">
        <v>440</v>
      </c>
      <c r="C30" s="56">
        <v>60</v>
      </c>
      <c r="D30" s="56">
        <v>0</v>
      </c>
      <c r="E30" s="57">
        <v>3.6127760899909681E-3</v>
      </c>
      <c r="F30" s="57">
        <v>7.0015753544547526E-4</v>
      </c>
      <c r="G30" s="57">
        <v>0</v>
      </c>
      <c r="H30" s="57">
        <v>-1.1235955056179775E-2</v>
      </c>
      <c r="I30" s="57">
        <v>0</v>
      </c>
      <c r="J30" s="57" t="s">
        <v>189</v>
      </c>
    </row>
    <row r="31" spans="1:10" x14ac:dyDescent="0.25">
      <c r="A31" s="55" t="s">
        <v>98</v>
      </c>
      <c r="B31" s="56">
        <v>2160</v>
      </c>
      <c r="C31" s="56">
        <v>2265</v>
      </c>
      <c r="D31" s="56">
        <v>1300</v>
      </c>
      <c r="E31" s="57">
        <v>1.7735446259955663E-2</v>
      </c>
      <c r="F31" s="57">
        <v>2.6430946963066689E-2</v>
      </c>
      <c r="G31" s="57">
        <v>1.1722272317403066E-2</v>
      </c>
      <c r="H31" s="57">
        <v>-3.1390134529147982E-2</v>
      </c>
      <c r="I31" s="57">
        <v>9.1566265060240959E-2</v>
      </c>
      <c r="J31" s="57">
        <v>-3.8314176245210726E-3</v>
      </c>
    </row>
    <row r="32" spans="1:10" x14ac:dyDescent="0.25">
      <c r="A32" s="55" t="s">
        <v>99</v>
      </c>
      <c r="B32" s="56">
        <v>5905</v>
      </c>
      <c r="C32" s="56">
        <v>4230</v>
      </c>
      <c r="D32" s="56">
        <v>7995</v>
      </c>
      <c r="E32" s="57">
        <v>4.8485097298628786E-2</v>
      </c>
      <c r="F32" s="57">
        <v>4.9361106248906002E-2</v>
      </c>
      <c r="G32" s="57">
        <v>7.2091974752028859E-2</v>
      </c>
      <c r="H32" s="57">
        <v>2.4284475281873375E-2</v>
      </c>
      <c r="I32" s="57">
        <v>3.4229828850855744E-2</v>
      </c>
      <c r="J32" s="57">
        <v>4.0338321405335067E-2</v>
      </c>
    </row>
    <row r="33" spans="1:10" x14ac:dyDescent="0.25">
      <c r="A33" s="55" t="s">
        <v>100</v>
      </c>
      <c r="B33" s="56">
        <v>5255</v>
      </c>
      <c r="C33" s="56">
        <v>4200</v>
      </c>
      <c r="D33" s="56">
        <v>6675</v>
      </c>
      <c r="E33" s="57">
        <v>4.3148041711142129E-2</v>
      </c>
      <c r="F33" s="57">
        <v>4.9011027481183266E-2</v>
      </c>
      <c r="G33" s="57">
        <v>6.0189359783588817E-2</v>
      </c>
      <c r="H33" s="57">
        <v>4.4731610337972169E-2</v>
      </c>
      <c r="I33" s="57">
        <v>7.0063694267515922E-2</v>
      </c>
      <c r="J33" s="57">
        <v>6.6293929712460065E-2</v>
      </c>
    </row>
    <row r="34" spans="1:10" x14ac:dyDescent="0.25">
      <c r="A34" s="55" t="s">
        <v>101</v>
      </c>
      <c r="B34" s="56">
        <v>5205</v>
      </c>
      <c r="C34" s="56">
        <v>5280</v>
      </c>
      <c r="D34" s="56">
        <v>5510</v>
      </c>
      <c r="E34" s="57">
        <v>4.2737498973643158E-2</v>
      </c>
      <c r="F34" s="57">
        <v>6.161386311920182E-2</v>
      </c>
      <c r="G34" s="57">
        <v>4.9684400360685305E-2</v>
      </c>
      <c r="H34" s="57">
        <v>-1.6068052930056712E-2</v>
      </c>
      <c r="I34" s="57">
        <v>0.19322033898305085</v>
      </c>
      <c r="J34" s="57">
        <v>-9.1508656224237428E-2</v>
      </c>
    </row>
    <row r="35" spans="1:10" x14ac:dyDescent="0.25">
      <c r="A35" s="55" t="s">
        <v>102</v>
      </c>
      <c r="B35" s="56">
        <v>3345</v>
      </c>
      <c r="C35" s="56">
        <v>2965</v>
      </c>
      <c r="D35" s="56">
        <v>945</v>
      </c>
      <c r="E35" s="57">
        <v>2.7465309138681337E-2</v>
      </c>
      <c r="F35" s="57">
        <v>3.4599451543263902E-2</v>
      </c>
      <c r="G35" s="57">
        <v>8.5211902614968447E-3</v>
      </c>
      <c r="H35" s="57">
        <v>6.1904761904761907E-2</v>
      </c>
      <c r="I35" s="57">
        <v>1.5410958904109588E-2</v>
      </c>
      <c r="J35" s="57">
        <v>4.4198895027624308E-2</v>
      </c>
    </row>
    <row r="36" spans="1:10" x14ac:dyDescent="0.25">
      <c r="A36" s="55" t="s">
        <v>103</v>
      </c>
      <c r="B36" s="56">
        <v>820</v>
      </c>
      <c r="C36" s="56">
        <v>365</v>
      </c>
      <c r="D36" s="56">
        <v>310</v>
      </c>
      <c r="E36" s="57">
        <v>6.7329008949831674E-3</v>
      </c>
      <c r="F36" s="57">
        <v>4.2592916739599748E-3</v>
      </c>
      <c r="G36" s="57">
        <v>2.7953110910730388E-3</v>
      </c>
      <c r="H36" s="57">
        <v>6.4935064935064929E-2</v>
      </c>
      <c r="I36" s="57">
        <v>-0.4065040650406504</v>
      </c>
      <c r="J36" s="57">
        <v>3.3333333333333333E-2</v>
      </c>
    </row>
    <row r="37" spans="1:10" x14ac:dyDescent="0.25">
      <c r="A37" s="55" t="s">
        <v>104</v>
      </c>
      <c r="B37" s="56">
        <v>470</v>
      </c>
      <c r="C37" s="56">
        <v>135</v>
      </c>
      <c r="D37" s="56">
        <v>0</v>
      </c>
      <c r="E37" s="57">
        <v>3.8591017324903524E-3</v>
      </c>
      <c r="F37" s="57">
        <v>1.5753544547523193E-3</v>
      </c>
      <c r="G37" s="57">
        <v>0</v>
      </c>
      <c r="H37" s="57">
        <v>-0.14545454545454545</v>
      </c>
      <c r="I37" s="57">
        <v>0.6875</v>
      </c>
      <c r="J37" s="57" t="s">
        <v>189</v>
      </c>
    </row>
    <row r="38" spans="1:10" x14ac:dyDescent="0.25">
      <c r="A38" s="55" t="s">
        <v>105</v>
      </c>
      <c r="B38" s="56">
        <v>1720</v>
      </c>
      <c r="C38" s="56">
        <v>145</v>
      </c>
      <c r="D38" s="56">
        <v>0</v>
      </c>
      <c r="E38" s="57">
        <v>1.4122670169964694E-2</v>
      </c>
      <c r="F38" s="57">
        <v>1.6920473773265651E-3</v>
      </c>
      <c r="G38" s="57">
        <v>0</v>
      </c>
      <c r="H38" s="57">
        <v>1.1764705882352941E-2</v>
      </c>
      <c r="I38" s="57">
        <v>7.407407407407407E-2</v>
      </c>
      <c r="J38" s="57" t="s">
        <v>189</v>
      </c>
    </row>
    <row r="39" spans="1:10" x14ac:dyDescent="0.25">
      <c r="A39" s="55" t="s">
        <v>106</v>
      </c>
      <c r="B39" s="56">
        <v>6980</v>
      </c>
      <c r="C39" s="56">
        <v>5095</v>
      </c>
      <c r="D39" s="56">
        <v>8890</v>
      </c>
      <c r="E39" s="57">
        <v>5.7311766154856718E-2</v>
      </c>
      <c r="F39" s="57">
        <v>5.9455044051578275E-2</v>
      </c>
      <c r="G39" s="57">
        <v>8.0162308385933273E-2</v>
      </c>
      <c r="H39" s="57">
        <v>-3.922918100481762E-2</v>
      </c>
      <c r="I39" s="57">
        <v>0.24877450980392157</v>
      </c>
      <c r="J39" s="57">
        <v>-1.7136539524599224E-2</v>
      </c>
    </row>
    <row r="40" spans="1:10" x14ac:dyDescent="0.25">
      <c r="A40" s="59" t="s">
        <v>107</v>
      </c>
      <c r="B40" s="60">
        <v>121790</v>
      </c>
      <c r="C40" s="60">
        <v>85695</v>
      </c>
      <c r="D40" s="60">
        <v>110900</v>
      </c>
      <c r="E40" s="61">
        <v>1</v>
      </c>
      <c r="F40" s="61">
        <v>1</v>
      </c>
      <c r="G40" s="61">
        <v>1</v>
      </c>
      <c r="H40" s="61">
        <v>3.1712038219183724E-3</v>
      </c>
      <c r="I40" s="61">
        <v>5.2247053045186641E-2</v>
      </c>
      <c r="J40" s="61">
        <v>3.4836899968330092E-3</v>
      </c>
    </row>
    <row r="41" spans="1:10" ht="17.25" customHeight="1" x14ac:dyDescent="0.25"/>
    <row r="42" spans="1:10" x14ac:dyDescent="0.25">
      <c r="A42" s="43" t="s">
        <v>34</v>
      </c>
    </row>
    <row r="44" spans="1:10" x14ac:dyDescent="0.25">
      <c r="D44" s="72"/>
      <c r="E44" s="72"/>
    </row>
  </sheetData>
  <sortState xmlns:xlrd2="http://schemas.microsoft.com/office/spreadsheetml/2017/richdata2" ref="A11:J39">
    <sortCondition ref="A11:A39"/>
  </sortState>
  <mergeCells count="5">
    <mergeCell ref="E8:G8"/>
    <mergeCell ref="H8:J8"/>
    <mergeCell ref="B8:B9"/>
    <mergeCell ref="C8:C9"/>
    <mergeCell ref="D8:D9"/>
  </mergeCells>
  <conditionalFormatting sqref="E10:E39">
    <cfRule type="colorScale" priority="4">
      <colorScale>
        <cfvo type="min"/>
        <cfvo type="max"/>
        <color rgb="FFFFEF9C"/>
        <color rgb="FF63BE7B"/>
      </colorScale>
    </cfRule>
  </conditionalFormatting>
  <conditionalFormatting sqref="F10:F39">
    <cfRule type="colorScale" priority="2">
      <colorScale>
        <cfvo type="min"/>
        <cfvo type="max"/>
        <color rgb="FFFFEF9C"/>
        <color rgb="FF63BE7B"/>
      </colorScale>
    </cfRule>
  </conditionalFormatting>
  <conditionalFormatting sqref="G10:G39">
    <cfRule type="colorScale" priority="1">
      <colorScale>
        <cfvo type="min"/>
        <cfvo type="max"/>
        <color rgb="FFFFEF9C"/>
        <color rgb="FF63BE7B"/>
      </colorScale>
    </cfRule>
  </conditionalFormatting>
  <conditionalFormatting sqref="H10:J40">
    <cfRule type="dataBar" priority="3">
      <dataBar>
        <cfvo type="min"/>
        <cfvo type="max"/>
        <color rgb="FF92D050"/>
      </dataBar>
      <extLst>
        <ext xmlns:x14="http://schemas.microsoft.com/office/spreadsheetml/2009/9/main" uri="{B025F937-C7B1-47D3-B67F-A62EFF666E3E}">
          <x14:id>{59EE9D10-578B-4497-BF12-4854F5FAB306}</x14:id>
        </ext>
      </extLst>
    </cfRule>
  </conditionalFormatting>
  <hyperlinks>
    <hyperlink ref="A1" location="Índex!A1" display="TORNAR A L'ÍNDEX" xr:uid="{1047F754-1F06-4257-8CF1-164F391B8AEA}"/>
  </hyperlinks>
  <pageMargins left="0.7" right="0.7" top="0.75" bottom="0.75" header="0.3" footer="0.3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59EE9D10-578B-4497-BF12-4854F5FAB306}">
            <x14:dataBar minLength="0" maxLength="100" direction="leftToRight">
              <x14:cfvo type="autoMin"/>
              <x14:cfvo type="autoMax"/>
              <x14:negativeFillColor rgb="FFFF0000"/>
              <x14:axisColor rgb="FF000000"/>
            </x14:dataBar>
          </x14:cfRule>
          <xm:sqref>H10:J40</xm:sqref>
        </x14:conditionalFormatting>
      </x14:conditionalFormatting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93E6B0-1BDD-4BD0-866A-63E7C049EA9E}">
  <sheetPr>
    <tabColor theme="9" tint="0.59999389629810485"/>
  </sheetPr>
  <dimension ref="A1:F42"/>
  <sheetViews>
    <sheetView topLeftCell="A6" workbookViewId="0">
      <selection activeCell="A9" sqref="A9:E41"/>
    </sheetView>
  </sheetViews>
  <sheetFormatPr baseColWidth="10" defaultColWidth="11.42578125" defaultRowHeight="15" x14ac:dyDescent="0.25"/>
  <cols>
    <col min="1" max="1" width="22" style="1" customWidth="1"/>
    <col min="2" max="2" width="15.28515625" style="1" customWidth="1"/>
    <col min="3" max="3" width="16.7109375" style="1" customWidth="1"/>
    <col min="4" max="4" width="14.140625" style="1" customWidth="1"/>
    <col min="5" max="16384" width="11.42578125" style="1"/>
  </cols>
  <sheetData>
    <row r="1" spans="1:6" x14ac:dyDescent="0.25">
      <c r="A1" s="2" t="s">
        <v>28</v>
      </c>
    </row>
    <row r="2" spans="1:6" ht="15" customHeight="1" x14ac:dyDescent="0.25"/>
    <row r="3" spans="1:6" ht="18.75" customHeight="1" x14ac:dyDescent="0.3">
      <c r="A3" s="29" t="str">
        <f>TRGSS1!A3</f>
        <v>LLOCS DE TREBALL. RÈGIM GENERAL SEGURETAT SOCIAL.</v>
      </c>
    </row>
    <row r="5" spans="1:6" x14ac:dyDescent="0.25">
      <c r="A5" s="28" t="str">
        <f>Índex!A34</f>
        <v>TRGSS5</v>
      </c>
      <c r="C5" s="28" t="str">
        <f>Índex!A7</f>
        <v>1r trimestre 2026</v>
      </c>
    </row>
    <row r="6" spans="1:6" ht="15.75" thickBot="1" x14ac:dyDescent="0.3">
      <c r="A6" s="30" t="str">
        <f>Índex!B34</f>
        <v>Dades municipals. Relació entre població ocupada i llocs de treball.</v>
      </c>
      <c r="B6" s="31"/>
      <c r="C6" s="31"/>
      <c r="D6" s="31"/>
      <c r="E6" s="31"/>
      <c r="F6" s="31"/>
    </row>
    <row r="8" spans="1:6" ht="15" customHeight="1" x14ac:dyDescent="0.25">
      <c r="B8" s="48"/>
      <c r="C8" s="48"/>
      <c r="D8" s="48"/>
      <c r="E8" s="48"/>
    </row>
    <row r="9" spans="1:6" x14ac:dyDescent="0.25">
      <c r="A9" s="316"/>
      <c r="B9" s="314" t="s">
        <v>301</v>
      </c>
      <c r="C9" s="314" t="s">
        <v>302</v>
      </c>
      <c r="D9" s="314" t="s">
        <v>303</v>
      </c>
      <c r="E9" s="314" t="s">
        <v>304</v>
      </c>
    </row>
    <row r="10" spans="1:6" ht="37.5" customHeight="1" x14ac:dyDescent="0.25">
      <c r="A10" s="317"/>
      <c r="B10" s="315"/>
      <c r="C10" s="315"/>
      <c r="D10" s="315"/>
      <c r="E10" s="315"/>
    </row>
    <row r="11" spans="1:6" x14ac:dyDescent="0.25">
      <c r="A11" s="189" t="s">
        <v>77</v>
      </c>
      <c r="B11" s="190">
        <v>6275</v>
      </c>
      <c r="C11" s="190">
        <v>6990</v>
      </c>
      <c r="D11" s="190">
        <v>-715</v>
      </c>
      <c r="E11" s="204">
        <f>+D11/B11</f>
        <v>-0.11394422310756971</v>
      </c>
    </row>
    <row r="12" spans="1:6" x14ac:dyDescent="0.25">
      <c r="A12" s="189" t="s">
        <v>78</v>
      </c>
      <c r="B12" s="190">
        <v>3680</v>
      </c>
      <c r="C12" s="190">
        <v>1220</v>
      </c>
      <c r="D12" s="190">
        <v>2460</v>
      </c>
      <c r="E12" s="204">
        <f t="shared" ref="E12:E39" si="0">+D12/B12</f>
        <v>0.66847826086956519</v>
      </c>
    </row>
    <row r="13" spans="1:6" x14ac:dyDescent="0.25">
      <c r="A13" s="189" t="s">
        <v>79</v>
      </c>
      <c r="B13" s="190">
        <v>30510</v>
      </c>
      <c r="C13" s="190">
        <v>18735</v>
      </c>
      <c r="D13" s="190">
        <v>11775</v>
      </c>
      <c r="E13" s="204">
        <f t="shared" si="0"/>
        <v>0.38593903638151428</v>
      </c>
    </row>
    <row r="14" spans="1:6" x14ac:dyDescent="0.25">
      <c r="A14" s="189" t="s">
        <v>80</v>
      </c>
      <c r="B14" s="190">
        <v>1020</v>
      </c>
      <c r="C14" s="190">
        <v>1315</v>
      </c>
      <c r="D14" s="190">
        <v>-295</v>
      </c>
      <c r="E14" s="204">
        <f t="shared" si="0"/>
        <v>-0.28921568627450983</v>
      </c>
    </row>
    <row r="15" spans="1:6" x14ac:dyDescent="0.25">
      <c r="A15" s="189" t="s">
        <v>81</v>
      </c>
      <c r="B15" s="190">
        <v>4660</v>
      </c>
      <c r="C15" s="190">
        <v>2990</v>
      </c>
      <c r="D15" s="190">
        <v>1670</v>
      </c>
      <c r="E15" s="204">
        <f t="shared" si="0"/>
        <v>0.35836909871244638</v>
      </c>
    </row>
    <row r="16" spans="1:6" x14ac:dyDescent="0.25">
      <c r="A16" s="189" t="s">
        <v>82</v>
      </c>
      <c r="B16" s="190">
        <v>2445</v>
      </c>
      <c r="C16" s="190">
        <v>805</v>
      </c>
      <c r="D16" s="190">
        <v>1640</v>
      </c>
      <c r="E16" s="204">
        <f t="shared" si="0"/>
        <v>0.67075664621676889</v>
      </c>
    </row>
    <row r="17" spans="1:5" x14ac:dyDescent="0.25">
      <c r="A17" s="189" t="s">
        <v>83</v>
      </c>
      <c r="B17" s="190">
        <v>7725</v>
      </c>
      <c r="C17" s="190">
        <v>2475</v>
      </c>
      <c r="D17" s="190">
        <v>5250</v>
      </c>
      <c r="E17" s="204">
        <f t="shared" si="0"/>
        <v>0.67961165048543692</v>
      </c>
    </row>
    <row r="18" spans="1:5" x14ac:dyDescent="0.25">
      <c r="A18" s="189" t="s">
        <v>84</v>
      </c>
      <c r="B18" s="190">
        <v>41405</v>
      </c>
      <c r="C18" s="190">
        <v>50965</v>
      </c>
      <c r="D18" s="190">
        <v>-9560</v>
      </c>
      <c r="E18" s="204">
        <f t="shared" si="0"/>
        <v>-0.23088998913174738</v>
      </c>
    </row>
    <row r="19" spans="1:5" x14ac:dyDescent="0.25">
      <c r="A19" s="189" t="s">
        <v>87</v>
      </c>
      <c r="B19" s="190">
        <v>10480</v>
      </c>
      <c r="C19" s="190">
        <v>6260</v>
      </c>
      <c r="D19" s="190">
        <v>4220</v>
      </c>
      <c r="E19" s="204">
        <f t="shared" si="0"/>
        <v>0.40267175572519082</v>
      </c>
    </row>
    <row r="20" spans="1:5" x14ac:dyDescent="0.25">
      <c r="A20" s="189" t="s">
        <v>88</v>
      </c>
      <c r="B20" s="190">
        <v>20415</v>
      </c>
      <c r="C20" s="190">
        <v>23085</v>
      </c>
      <c r="D20" s="190">
        <v>-2670</v>
      </c>
      <c r="E20" s="204">
        <f t="shared" si="0"/>
        <v>-0.13078618662747979</v>
      </c>
    </row>
    <row r="21" spans="1:5" x14ac:dyDescent="0.25">
      <c r="A21" s="189" t="s">
        <v>89</v>
      </c>
      <c r="B21" s="190">
        <v>21190</v>
      </c>
      <c r="C21" s="190">
        <v>17130</v>
      </c>
      <c r="D21" s="190">
        <v>4060</v>
      </c>
      <c r="E21" s="204">
        <f t="shared" si="0"/>
        <v>0.19159981123171307</v>
      </c>
    </row>
    <row r="22" spans="1:5" x14ac:dyDescent="0.25">
      <c r="A22" s="189" t="s">
        <v>91</v>
      </c>
      <c r="B22" s="190">
        <v>12850</v>
      </c>
      <c r="C22" s="190">
        <v>12980</v>
      </c>
      <c r="D22" s="190">
        <v>-130</v>
      </c>
      <c r="E22" s="204">
        <f t="shared" si="0"/>
        <v>-1.0116731517509728E-2</v>
      </c>
    </row>
    <row r="23" spans="1:5" x14ac:dyDescent="0.25">
      <c r="A23" s="189" t="s">
        <v>92</v>
      </c>
      <c r="B23" s="190">
        <v>13000</v>
      </c>
      <c r="C23" s="190">
        <v>9110</v>
      </c>
      <c r="D23" s="190">
        <v>3890</v>
      </c>
      <c r="E23" s="204">
        <f t="shared" si="0"/>
        <v>0.29923076923076924</v>
      </c>
    </row>
    <row r="24" spans="1:5" x14ac:dyDescent="0.25">
      <c r="A24" s="189" t="s">
        <v>93</v>
      </c>
      <c r="B24" s="190">
        <v>11435</v>
      </c>
      <c r="C24" s="190">
        <v>5345</v>
      </c>
      <c r="D24" s="190">
        <v>6090</v>
      </c>
      <c r="E24" s="204">
        <f t="shared" si="0"/>
        <v>0.5325754263226935</v>
      </c>
    </row>
    <row r="25" spans="1:5" x14ac:dyDescent="0.25">
      <c r="A25" s="189" t="s">
        <v>94</v>
      </c>
      <c r="B25" s="190">
        <v>5760</v>
      </c>
      <c r="C25" s="190">
        <v>3585</v>
      </c>
      <c r="D25" s="190">
        <v>2175</v>
      </c>
      <c r="E25" s="204">
        <f t="shared" si="0"/>
        <v>0.37760416666666669</v>
      </c>
    </row>
    <row r="26" spans="1:5" x14ac:dyDescent="0.25">
      <c r="A26" s="189" t="s">
        <v>190</v>
      </c>
      <c r="B26" s="190">
        <v>1455</v>
      </c>
      <c r="C26" s="190">
        <v>795</v>
      </c>
      <c r="D26" s="190">
        <v>660</v>
      </c>
      <c r="E26" s="204">
        <f t="shared" si="0"/>
        <v>0.45360824742268041</v>
      </c>
    </row>
    <row r="27" spans="1:5" x14ac:dyDescent="0.25">
      <c r="A27" s="189" t="s">
        <v>191</v>
      </c>
      <c r="B27" s="190">
        <v>2165</v>
      </c>
      <c r="C27" s="190">
        <v>2535</v>
      </c>
      <c r="D27" s="190">
        <v>-370</v>
      </c>
      <c r="E27" s="204">
        <f t="shared" si="0"/>
        <v>-0.17090069284064666</v>
      </c>
    </row>
    <row r="28" spans="1:5" x14ac:dyDescent="0.25">
      <c r="A28" s="189" t="s">
        <v>192</v>
      </c>
      <c r="B28" s="190">
        <v>29285</v>
      </c>
      <c r="C28" s="190">
        <v>57710</v>
      </c>
      <c r="D28" s="190">
        <v>-28425</v>
      </c>
      <c r="E28" s="204">
        <f t="shared" si="0"/>
        <v>-0.97063343008366054</v>
      </c>
    </row>
    <row r="29" spans="1:5" x14ac:dyDescent="0.25">
      <c r="A29" s="189" t="s">
        <v>95</v>
      </c>
      <c r="B29" s="190">
        <v>12555</v>
      </c>
      <c r="C29" s="190">
        <v>10950</v>
      </c>
      <c r="D29" s="190">
        <v>1605</v>
      </c>
      <c r="E29" s="204">
        <f t="shared" si="0"/>
        <v>0.12783751493428913</v>
      </c>
    </row>
    <row r="30" spans="1:5" x14ac:dyDescent="0.25">
      <c r="A30" s="189" t="s">
        <v>96</v>
      </c>
      <c r="B30" s="190">
        <v>38045</v>
      </c>
      <c r="C30" s="190">
        <v>30190</v>
      </c>
      <c r="D30" s="190">
        <v>7855</v>
      </c>
      <c r="E30" s="204">
        <f t="shared" si="0"/>
        <v>0.20646602707320277</v>
      </c>
    </row>
    <row r="31" spans="1:5" x14ac:dyDescent="0.25">
      <c r="A31" s="189" t="s">
        <v>97</v>
      </c>
      <c r="B31" s="190">
        <v>2100</v>
      </c>
      <c r="C31" s="190">
        <v>750</v>
      </c>
      <c r="D31" s="190">
        <v>1350</v>
      </c>
      <c r="E31" s="204">
        <f t="shared" si="0"/>
        <v>0.6428571428571429</v>
      </c>
    </row>
    <row r="32" spans="1:5" x14ac:dyDescent="0.25">
      <c r="A32" s="189" t="s">
        <v>98</v>
      </c>
      <c r="B32" s="190">
        <v>4365</v>
      </c>
      <c r="C32" s="190">
        <v>6220</v>
      </c>
      <c r="D32" s="190">
        <v>-1855</v>
      </c>
      <c r="E32" s="204">
        <f>+D32/B32</f>
        <v>-0.424971363115693</v>
      </c>
    </row>
    <row r="33" spans="1:5" x14ac:dyDescent="0.25">
      <c r="A33" s="189" t="s">
        <v>99</v>
      </c>
      <c r="B33" s="190">
        <v>21390</v>
      </c>
      <c r="C33" s="190">
        <v>20680</v>
      </c>
      <c r="D33" s="190">
        <v>710</v>
      </c>
      <c r="E33" s="204">
        <f t="shared" si="0"/>
        <v>3.3193080878915378E-2</v>
      </c>
    </row>
    <row r="34" spans="1:5" x14ac:dyDescent="0.25">
      <c r="A34" s="189" t="s">
        <v>100</v>
      </c>
      <c r="B34" s="190">
        <v>17070</v>
      </c>
      <c r="C34" s="190">
        <v>18140</v>
      </c>
      <c r="D34" s="190">
        <v>-1070</v>
      </c>
      <c r="E34" s="204">
        <f t="shared" si="0"/>
        <v>-6.2683069712946696E-2</v>
      </c>
    </row>
    <row r="35" spans="1:5" x14ac:dyDescent="0.25">
      <c r="A35" s="189" t="s">
        <v>101</v>
      </c>
      <c r="B35" s="190">
        <v>9395</v>
      </c>
      <c r="C35" s="190">
        <v>17610</v>
      </c>
      <c r="D35" s="190">
        <v>-8215</v>
      </c>
      <c r="E35" s="204">
        <f t="shared" si="0"/>
        <v>-0.87440127727514638</v>
      </c>
    </row>
    <row r="36" spans="1:5" x14ac:dyDescent="0.25">
      <c r="A36" s="189" t="s">
        <v>102</v>
      </c>
      <c r="B36" s="190">
        <v>12855</v>
      </c>
      <c r="C36" s="190">
        <v>8775</v>
      </c>
      <c r="D36" s="190">
        <v>4080</v>
      </c>
      <c r="E36" s="204">
        <f t="shared" si="0"/>
        <v>0.31738623103850644</v>
      </c>
    </row>
    <row r="37" spans="1:5" x14ac:dyDescent="0.25">
      <c r="A37" s="189" t="s">
        <v>103</v>
      </c>
      <c r="B37" s="190">
        <v>4180</v>
      </c>
      <c r="C37" s="190">
        <v>1965</v>
      </c>
      <c r="D37" s="190">
        <v>2215</v>
      </c>
      <c r="E37" s="204">
        <f t="shared" si="0"/>
        <v>0.52990430622009566</v>
      </c>
    </row>
    <row r="38" spans="1:5" x14ac:dyDescent="0.25">
      <c r="A38" s="189" t="s">
        <v>104</v>
      </c>
      <c r="B38" s="190">
        <v>3175</v>
      </c>
      <c r="C38" s="190">
        <v>995</v>
      </c>
      <c r="D38" s="190">
        <v>2180</v>
      </c>
      <c r="E38" s="204">
        <f t="shared" si="0"/>
        <v>0.6866141732283465</v>
      </c>
    </row>
    <row r="39" spans="1:5" x14ac:dyDescent="0.25">
      <c r="A39" s="189" t="s">
        <v>105</v>
      </c>
      <c r="B39" s="190">
        <v>7795</v>
      </c>
      <c r="C39" s="190">
        <v>2885</v>
      </c>
      <c r="D39" s="190">
        <v>4910</v>
      </c>
      <c r="E39" s="204">
        <f t="shared" si="0"/>
        <v>0.62989095574085952</v>
      </c>
    </row>
    <row r="40" spans="1:5" x14ac:dyDescent="0.25">
      <c r="A40" s="189" t="s">
        <v>106</v>
      </c>
      <c r="B40" s="190">
        <v>32260</v>
      </c>
      <c r="C40" s="190">
        <v>24720</v>
      </c>
      <c r="D40" s="190">
        <v>7540</v>
      </c>
      <c r="E40" s="204">
        <f>+D40/B40</f>
        <v>0.23372597644141352</v>
      </c>
    </row>
    <row r="41" spans="1:5" ht="17.25" customHeight="1" x14ac:dyDescent="0.25">
      <c r="A41" s="191" t="s">
        <v>29</v>
      </c>
      <c r="B41" s="192">
        <v>390940</v>
      </c>
      <c r="C41" s="192">
        <v>367910</v>
      </c>
      <c r="D41" s="205">
        <v>23030</v>
      </c>
      <c r="E41" s="206">
        <f>+D41/C41</f>
        <v>6.2596830746649998E-2</v>
      </c>
    </row>
    <row r="42" spans="1:5" x14ac:dyDescent="0.25">
      <c r="A42" s="193" t="s">
        <v>369</v>
      </c>
    </row>
  </sheetData>
  <mergeCells count="5">
    <mergeCell ref="E9:E10"/>
    <mergeCell ref="A9:A10"/>
    <mergeCell ref="B9:B10"/>
    <mergeCell ref="C9:C10"/>
    <mergeCell ref="D9:D10"/>
  </mergeCells>
  <conditionalFormatting sqref="D11:D41">
    <cfRule type="dataBar" priority="2">
      <dataBar>
        <cfvo type="min"/>
        <cfvo type="max"/>
        <color rgb="FF92D050"/>
      </dataBar>
      <extLst>
        <ext xmlns:x14="http://schemas.microsoft.com/office/spreadsheetml/2009/9/main" uri="{B025F937-C7B1-47D3-B67F-A62EFF666E3E}">
          <x14:id>{DE468179-3860-4658-AAEB-896E3C4C6650}</x14:id>
        </ext>
      </extLst>
    </cfRule>
  </conditionalFormatting>
  <conditionalFormatting sqref="E11:E41">
    <cfRule type="dataBar" priority="1">
      <dataBar>
        <cfvo type="min"/>
        <cfvo type="max"/>
        <color rgb="FF92D050"/>
      </dataBar>
      <extLst>
        <ext xmlns:x14="http://schemas.microsoft.com/office/spreadsheetml/2009/9/main" uri="{B025F937-C7B1-47D3-B67F-A62EFF666E3E}">
          <x14:id>{6F22B501-4A3D-4808-953D-3C4B0A315E7D}</x14:id>
        </ext>
      </extLst>
    </cfRule>
  </conditionalFormatting>
  <hyperlinks>
    <hyperlink ref="A1" location="Índex!A1" display="TORNAR A L'ÍNDEX" xr:uid="{D972AA6D-9BF1-4AA5-AFBB-FF976A899ED1}"/>
  </hyperlink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DE468179-3860-4658-AAEB-896E3C4C6650}">
            <x14:dataBar minLength="0" maxLength="100" direction="leftToRight">
              <x14:cfvo type="autoMin"/>
              <x14:cfvo type="autoMax"/>
              <x14:negativeFillColor rgb="FFFF0000"/>
              <x14:axisColor rgb="FF000000"/>
            </x14:dataBar>
          </x14:cfRule>
          <xm:sqref>D11:D41</xm:sqref>
        </x14:conditionalFormatting>
        <x14:conditionalFormatting xmlns:xm="http://schemas.microsoft.com/office/excel/2006/main">
          <x14:cfRule type="dataBar" id="{6F22B501-4A3D-4808-953D-3C4B0A315E7D}">
            <x14:dataBar minLength="0" maxLength="100" direction="leftToRight">
              <x14:cfvo type="autoMin"/>
              <x14:cfvo type="autoMax"/>
              <x14:negativeFillColor rgb="FFFF0000"/>
              <x14:axisColor rgb="FF000000"/>
            </x14:dataBar>
          </x14:cfRule>
          <xm:sqref>E11:E41</xm:sqref>
        </x14:conditionalFormatting>
      </x14:conditionalFormatting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5D3B78-9347-4BF8-98D6-38E4DAECB817}">
  <sheetPr>
    <tabColor theme="9" tint="0.59999389629810485"/>
  </sheetPr>
  <dimension ref="A1:AJ50"/>
  <sheetViews>
    <sheetView zoomScale="90" zoomScaleNormal="90" workbookViewId="0">
      <selection activeCell="A9" sqref="A8:C40"/>
    </sheetView>
  </sheetViews>
  <sheetFormatPr baseColWidth="10" defaultColWidth="11.42578125" defaultRowHeight="15" x14ac:dyDescent="0.25"/>
  <cols>
    <col min="1" max="1" width="22" style="1" customWidth="1"/>
    <col min="2" max="2" width="15.28515625" style="1" customWidth="1"/>
    <col min="3" max="3" width="12.42578125" style="1" customWidth="1"/>
    <col min="4" max="16384" width="11.42578125" style="1"/>
  </cols>
  <sheetData>
    <row r="1" spans="1:36" x14ac:dyDescent="0.25">
      <c r="A1" s="2" t="s">
        <v>28</v>
      </c>
      <c r="B1" s="207" t="s">
        <v>258</v>
      </c>
    </row>
    <row r="2" spans="1:36" ht="15" customHeight="1" x14ac:dyDescent="0.25"/>
    <row r="3" spans="1:36" ht="18.75" customHeight="1" x14ac:dyDescent="0.3">
      <c r="A3" s="29" t="str">
        <f>TRGSS1!A3</f>
        <v>LLOCS DE TREBALL. RÈGIM GENERAL SEGURETAT SOCIAL.</v>
      </c>
    </row>
    <row r="5" spans="1:36" x14ac:dyDescent="0.25">
      <c r="A5" s="28" t="str">
        <f>Índex!A35</f>
        <v>TRGSS6</v>
      </c>
      <c r="C5" s="28" t="str">
        <f>Índex!A7</f>
        <v>1r trimestre 2026</v>
      </c>
    </row>
    <row r="6" spans="1:36" ht="15.75" thickBot="1" x14ac:dyDescent="0.3">
      <c r="A6" s="30" t="str">
        <f>Índex!B35</f>
        <v>Dades municipals. Llocs de treball assalariat ocupats per dones.</v>
      </c>
      <c r="B6" s="31"/>
      <c r="C6" s="31"/>
      <c r="D6" s="31"/>
    </row>
    <row r="8" spans="1:36" ht="15" customHeight="1" x14ac:dyDescent="0.25">
      <c r="B8" s="312" t="s">
        <v>295</v>
      </c>
      <c r="C8" s="312" t="s">
        <v>296</v>
      </c>
    </row>
    <row r="9" spans="1:36" ht="29.25" customHeight="1" x14ac:dyDescent="0.25">
      <c r="B9" s="313"/>
      <c r="C9" s="313" t="s">
        <v>187</v>
      </c>
    </row>
    <row r="10" spans="1:36" x14ac:dyDescent="0.25">
      <c r="A10" s="55" t="s">
        <v>77</v>
      </c>
      <c r="B10" s="56">
        <v>2203</v>
      </c>
      <c r="C10" s="187">
        <v>0.35457910832126188</v>
      </c>
      <c r="AI10" s="256"/>
      <c r="AJ10" s="256"/>
    </row>
    <row r="11" spans="1:36" x14ac:dyDescent="0.25">
      <c r="A11" s="55" t="s">
        <v>78</v>
      </c>
      <c r="B11" s="56">
        <v>734</v>
      </c>
      <c r="C11" s="187">
        <v>0.49965963240299521</v>
      </c>
    </row>
    <row r="12" spans="1:36" x14ac:dyDescent="0.25">
      <c r="A12" s="55" t="s">
        <v>79</v>
      </c>
      <c r="B12" s="56">
        <v>8903</v>
      </c>
      <c r="C12" s="187">
        <v>0.5225685273228855</v>
      </c>
    </row>
    <row r="13" spans="1:36" x14ac:dyDescent="0.25">
      <c r="A13" s="55" t="s">
        <v>80</v>
      </c>
      <c r="B13" s="56">
        <v>525</v>
      </c>
      <c r="C13" s="187">
        <v>0.38293216630196936</v>
      </c>
    </row>
    <row r="14" spans="1:36" x14ac:dyDescent="0.25">
      <c r="A14" s="55" t="s">
        <v>81</v>
      </c>
      <c r="B14" s="56">
        <v>1528</v>
      </c>
      <c r="C14" s="187">
        <v>0.52257181942544462</v>
      </c>
    </row>
    <row r="15" spans="1:36" x14ac:dyDescent="0.25">
      <c r="A15" s="55" t="s">
        <v>82</v>
      </c>
      <c r="B15" s="56">
        <v>485</v>
      </c>
      <c r="C15" s="187">
        <v>0.51106427818756583</v>
      </c>
    </row>
    <row r="16" spans="1:36" x14ac:dyDescent="0.25">
      <c r="A16" s="55" t="s">
        <v>83</v>
      </c>
      <c r="B16" s="56">
        <v>1437</v>
      </c>
      <c r="C16" s="187">
        <v>0.5</v>
      </c>
    </row>
    <row r="17" spans="1:3" x14ac:dyDescent="0.25">
      <c r="A17" s="55" t="s">
        <v>84</v>
      </c>
      <c r="B17" s="56">
        <v>21654</v>
      </c>
      <c r="C17" s="187">
        <v>0.48989841858781474</v>
      </c>
    </row>
    <row r="18" spans="1:3" x14ac:dyDescent="0.25">
      <c r="A18" s="55" t="s">
        <v>87</v>
      </c>
      <c r="B18" s="56">
        <v>2444</v>
      </c>
      <c r="C18" s="187">
        <v>0.44195298372513564</v>
      </c>
    </row>
    <row r="19" spans="1:3" x14ac:dyDescent="0.25">
      <c r="A19" s="55" t="s">
        <v>88</v>
      </c>
      <c r="B19" s="56">
        <v>12054</v>
      </c>
      <c r="C19" s="187">
        <v>0.57323568575233019</v>
      </c>
    </row>
    <row r="20" spans="1:3" x14ac:dyDescent="0.25">
      <c r="A20" s="55" t="s">
        <v>89</v>
      </c>
      <c r="B20" s="56">
        <v>7396</v>
      </c>
      <c r="C20" s="187">
        <v>0.51436122122539818</v>
      </c>
    </row>
    <row r="21" spans="1:3" x14ac:dyDescent="0.25">
      <c r="A21" s="55" t="s">
        <v>91</v>
      </c>
      <c r="B21" s="56">
        <v>4963</v>
      </c>
      <c r="C21" s="187">
        <v>0.41981052275418712</v>
      </c>
    </row>
    <row r="22" spans="1:3" x14ac:dyDescent="0.25">
      <c r="A22" s="55" t="s">
        <v>92</v>
      </c>
      <c r="B22" s="56">
        <v>3692</v>
      </c>
      <c r="C22" s="187">
        <v>0.50973353582769576</v>
      </c>
    </row>
    <row r="23" spans="1:3" x14ac:dyDescent="0.25">
      <c r="A23" s="55" t="s">
        <v>93</v>
      </c>
      <c r="B23" s="56">
        <v>2424</v>
      </c>
      <c r="C23" s="187">
        <v>0.49318413021363172</v>
      </c>
    </row>
    <row r="24" spans="1:3" x14ac:dyDescent="0.25">
      <c r="A24" s="55" t="s">
        <v>94</v>
      </c>
      <c r="B24" s="56">
        <v>1479</v>
      </c>
      <c r="C24" s="187">
        <v>0.49514563106796117</v>
      </c>
    </row>
    <row r="25" spans="1:3" x14ac:dyDescent="0.25">
      <c r="A25" s="55" t="s">
        <v>409</v>
      </c>
      <c r="B25" s="56">
        <v>432</v>
      </c>
      <c r="C25" s="187">
        <v>0.48053392658509453</v>
      </c>
    </row>
    <row r="26" spans="1:3" x14ac:dyDescent="0.25">
      <c r="A26" s="55" t="s">
        <v>410</v>
      </c>
      <c r="B26" s="56">
        <v>856</v>
      </c>
      <c r="C26" s="187">
        <v>0.38506522717049035</v>
      </c>
    </row>
    <row r="27" spans="1:3" x14ac:dyDescent="0.25">
      <c r="A27" s="55" t="s">
        <v>411</v>
      </c>
      <c r="B27" s="56">
        <v>27396</v>
      </c>
      <c r="C27" s="187">
        <v>0.50976889583565921</v>
      </c>
    </row>
    <row r="28" spans="1:3" x14ac:dyDescent="0.25">
      <c r="A28" s="55" t="s">
        <v>95</v>
      </c>
      <c r="B28" s="56">
        <v>3953</v>
      </c>
      <c r="C28" s="187">
        <v>0.4166754506166333</v>
      </c>
    </row>
    <row r="29" spans="1:3" x14ac:dyDescent="0.25">
      <c r="A29" s="55" t="s">
        <v>96</v>
      </c>
      <c r="B29" s="56">
        <v>13249</v>
      </c>
      <c r="C29" s="187">
        <v>0.51472416472416471</v>
      </c>
    </row>
    <row r="30" spans="1:3" x14ac:dyDescent="0.25">
      <c r="A30" s="55" t="s">
        <v>97</v>
      </c>
      <c r="B30" s="56">
        <v>391</v>
      </c>
      <c r="C30" s="187">
        <v>0.42270270270270272</v>
      </c>
    </row>
    <row r="31" spans="1:3" x14ac:dyDescent="0.25">
      <c r="A31" s="55" t="s">
        <v>98</v>
      </c>
      <c r="B31" s="56">
        <v>1911</v>
      </c>
      <c r="C31" s="187">
        <v>0.40973413379073759</v>
      </c>
    </row>
    <row r="32" spans="1:3" x14ac:dyDescent="0.25">
      <c r="A32" s="55" t="s">
        <v>99</v>
      </c>
      <c r="B32" s="56">
        <v>11285</v>
      </c>
      <c r="C32" s="187">
        <v>0.59886436000849075</v>
      </c>
    </row>
    <row r="33" spans="1:5" x14ac:dyDescent="0.25">
      <c r="A33" s="55" t="s">
        <v>100</v>
      </c>
      <c r="B33" s="56">
        <v>8188</v>
      </c>
      <c r="C33" s="187">
        <v>0.53864877310703241</v>
      </c>
    </row>
    <row r="34" spans="1:5" x14ac:dyDescent="0.25">
      <c r="A34" s="55" t="s">
        <v>101</v>
      </c>
      <c r="B34" s="56">
        <v>8877</v>
      </c>
      <c r="C34" s="187">
        <v>0.62016207908341481</v>
      </c>
    </row>
    <row r="35" spans="1:5" x14ac:dyDescent="0.25">
      <c r="A35" s="55" t="s">
        <v>102</v>
      </c>
      <c r="B35" s="56">
        <v>3708</v>
      </c>
      <c r="C35" s="187">
        <v>0.46664988673546437</v>
      </c>
    </row>
    <row r="36" spans="1:5" x14ac:dyDescent="0.25">
      <c r="A36" s="55" t="s">
        <v>103</v>
      </c>
      <c r="B36" s="56">
        <v>1030</v>
      </c>
      <c r="C36" s="187">
        <v>0.55525606469002697</v>
      </c>
    </row>
    <row r="37" spans="1:5" x14ac:dyDescent="0.25">
      <c r="A37" s="55" t="s">
        <v>104</v>
      </c>
      <c r="B37" s="56">
        <v>564</v>
      </c>
      <c r="C37" s="187">
        <v>0.4891587163920208</v>
      </c>
    </row>
    <row r="38" spans="1:5" x14ac:dyDescent="0.25">
      <c r="A38" s="55" t="s">
        <v>105</v>
      </c>
      <c r="B38" s="56">
        <v>1211</v>
      </c>
      <c r="C38" s="187">
        <v>0.42034015966678234</v>
      </c>
    </row>
    <row r="39" spans="1:5" x14ac:dyDescent="0.25">
      <c r="A39" s="55" t="s">
        <v>106</v>
      </c>
      <c r="B39" s="56">
        <v>11308</v>
      </c>
      <c r="C39" s="187">
        <v>0.5219478421417032</v>
      </c>
    </row>
    <row r="40" spans="1:5" x14ac:dyDescent="0.25">
      <c r="A40" s="59" t="s">
        <v>29</v>
      </c>
      <c r="B40" s="200">
        <v>166280</v>
      </c>
      <c r="C40" s="188">
        <v>0.5093098832703894</v>
      </c>
      <c r="E40" s="256"/>
    </row>
    <row r="41" spans="1:5" ht="17.25" customHeight="1" x14ac:dyDescent="0.25">
      <c r="E41" s="256"/>
    </row>
    <row r="42" spans="1:5" x14ac:dyDescent="0.25">
      <c r="A42" s="268" t="s">
        <v>34</v>
      </c>
    </row>
    <row r="48" spans="1:5" x14ac:dyDescent="0.25">
      <c r="D48" s="208">
        <v>287516</v>
      </c>
    </row>
    <row r="49" spans="4:4" x14ac:dyDescent="0.25">
      <c r="D49" s="145">
        <f>D48-B40</f>
        <v>121236</v>
      </c>
    </row>
    <row r="50" spans="4:4" x14ac:dyDescent="0.25">
      <c r="D50" s="208"/>
    </row>
  </sheetData>
  <mergeCells count="2">
    <mergeCell ref="B8:B9"/>
    <mergeCell ref="C8:C9"/>
  </mergeCells>
  <conditionalFormatting sqref="C10:C40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hyperlinks>
    <hyperlink ref="A1" location="Índex!A1" display="TORNAR A L'ÍNDEX" xr:uid="{87850EAF-CCEC-4191-A2D8-AB2F9780E800}"/>
  </hyperlinks>
  <pageMargins left="0.7" right="0.7" top="0.75" bottom="0.75" header="0.3" footer="0.3"/>
  <pageSetup paperSize="9" orientation="portrait" horizontalDpi="30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F10371-2B8A-4019-B679-54CB38590EEC}">
  <sheetPr>
    <tabColor theme="9" tint="0.59999389629810485"/>
  </sheetPr>
  <dimension ref="A1:I66"/>
  <sheetViews>
    <sheetView zoomScale="70" zoomScaleNormal="70" workbookViewId="0"/>
  </sheetViews>
  <sheetFormatPr baseColWidth="10" defaultColWidth="11.42578125" defaultRowHeight="15" x14ac:dyDescent="0.25"/>
  <cols>
    <col min="1" max="1" width="31" style="1" customWidth="1"/>
    <col min="2" max="16384" width="11.42578125" style="1"/>
  </cols>
  <sheetData>
    <row r="1" spans="1:9" x14ac:dyDescent="0.25">
      <c r="A1" s="2" t="s">
        <v>28</v>
      </c>
    </row>
    <row r="3" spans="1:9" ht="18.75" x14ac:dyDescent="0.3">
      <c r="A3" s="29" t="s">
        <v>200</v>
      </c>
    </row>
    <row r="5" spans="1:9" x14ac:dyDescent="0.25">
      <c r="A5" s="28" t="s">
        <v>278</v>
      </c>
      <c r="C5" s="28" t="str">
        <f>Índex!A7</f>
        <v>1r trimestre 2026</v>
      </c>
    </row>
    <row r="6" spans="1:9" x14ac:dyDescent="0.25">
      <c r="A6" s="28"/>
      <c r="C6" s="28"/>
    </row>
    <row r="7" spans="1:9" ht="22.5" customHeight="1" thickBot="1" x14ac:dyDescent="0.3">
      <c r="A7" s="136" t="s">
        <v>199</v>
      </c>
      <c r="B7" s="31"/>
      <c r="C7" s="31"/>
      <c r="D7" s="31"/>
      <c r="E7" s="31"/>
      <c r="F7" s="31"/>
      <c r="G7" s="31"/>
      <c r="H7" s="31"/>
      <c r="I7" s="31"/>
    </row>
    <row r="30" spans="1:5" x14ac:dyDescent="0.25">
      <c r="A30" s="43" t="s">
        <v>34</v>
      </c>
    </row>
    <row r="31" spans="1:5" x14ac:dyDescent="0.25">
      <c r="A31" s="43"/>
    </row>
    <row r="32" spans="1:5" ht="30" x14ac:dyDescent="0.25">
      <c r="B32" s="137" t="s">
        <v>33</v>
      </c>
      <c r="C32" s="140" t="s">
        <v>198</v>
      </c>
      <c r="D32" s="137" t="s">
        <v>36</v>
      </c>
      <c r="E32" s="137" t="s">
        <v>38</v>
      </c>
    </row>
    <row r="33" spans="1:8" x14ac:dyDescent="0.25">
      <c r="A33" s="138" t="s">
        <v>29</v>
      </c>
      <c r="B33" s="46">
        <f>'GE1'!C32</f>
        <v>6.0120240480961923E-3</v>
      </c>
      <c r="C33" s="139">
        <v>1.5176181672691151E-2</v>
      </c>
      <c r="D33" s="139">
        <f>GRGSS1!C32</f>
        <v>1.6052081505002314E-2</v>
      </c>
      <c r="E33" s="139">
        <f>GRETA1!C32</f>
        <v>9.5810824584649876E-3</v>
      </c>
      <c r="G33" s="72"/>
      <c r="H33" s="72"/>
    </row>
    <row r="34" spans="1:8" x14ac:dyDescent="0.25">
      <c r="A34" s="138" t="s">
        <v>30</v>
      </c>
      <c r="B34" s="46">
        <f>'GE1'!C33</f>
        <v>3.4301476844264128E-3</v>
      </c>
      <c r="C34" s="139">
        <v>1.623696404115374E-2</v>
      </c>
      <c r="D34" s="139">
        <f>GRGSS1!C33</f>
        <v>1.6194223693673879E-2</v>
      </c>
      <c r="E34" s="139">
        <f>GRETA1!C33</f>
        <v>1.6534569459677587E-2</v>
      </c>
      <c r="G34" s="72"/>
      <c r="H34" s="72"/>
    </row>
    <row r="35" spans="1:8" x14ac:dyDescent="0.25">
      <c r="A35" s="138" t="s">
        <v>31</v>
      </c>
      <c r="B35" s="46">
        <f>'GE1'!C34</f>
        <v>2.7706913811476734E-3</v>
      </c>
      <c r="C35" s="139">
        <v>1.6855746626291107E-2</v>
      </c>
      <c r="D35" s="139">
        <f>GRGSS1!C34</f>
        <v>1.7253841684622739E-2</v>
      </c>
      <c r="E35" s="139">
        <f>GRETA1!C34</f>
        <v>1.4394796380090497E-2</v>
      </c>
      <c r="G35" s="72"/>
      <c r="H35" s="72"/>
    </row>
    <row r="36" spans="1:8" x14ac:dyDescent="0.25">
      <c r="A36" s="138" t="s">
        <v>32</v>
      </c>
      <c r="B36" s="46">
        <f>'GE1'!C35</f>
        <v>5.0860815235495328E-3</v>
      </c>
      <c r="C36" s="139">
        <v>2.1830402555807094E-2</v>
      </c>
      <c r="D36" s="139">
        <f>GRGSS1!C35</f>
        <v>2.3143038694358048E-2</v>
      </c>
      <c r="E36" s="139">
        <f>GRETA1!C35</f>
        <v>1.4555179931681568E-2</v>
      </c>
      <c r="G36" s="72"/>
      <c r="H36" s="72"/>
    </row>
    <row r="62" spans="1:5" x14ac:dyDescent="0.25">
      <c r="A62" s="43" t="s">
        <v>34</v>
      </c>
    </row>
    <row r="63" spans="1:5" x14ac:dyDescent="0.25">
      <c r="A63" s="43"/>
    </row>
    <row r="64" spans="1:5" ht="30" x14ac:dyDescent="0.25">
      <c r="B64" s="137" t="s">
        <v>33</v>
      </c>
      <c r="C64" s="140" t="s">
        <v>198</v>
      </c>
      <c r="D64" s="137" t="s">
        <v>36</v>
      </c>
      <c r="E64" s="137" t="s">
        <v>38</v>
      </c>
    </row>
    <row r="65" spans="1:5" x14ac:dyDescent="0.25">
      <c r="A65" s="138" t="s">
        <v>58</v>
      </c>
      <c r="B65" s="46">
        <f>'GE1'!C32</f>
        <v>6.0120240480961923E-3</v>
      </c>
      <c r="C65" s="139">
        <v>1.5176181672691151E-2</v>
      </c>
      <c r="D65" s="139">
        <f>GRGSS1!C32</f>
        <v>1.6052081505002314E-2</v>
      </c>
      <c r="E65" s="139">
        <f>GRETA1!C32</f>
        <v>9.5810824584649876E-3</v>
      </c>
    </row>
    <row r="66" spans="1:5" x14ac:dyDescent="0.25">
      <c r="A66" s="138" t="s">
        <v>201</v>
      </c>
      <c r="B66" s="46">
        <f>'GE1'!D32</f>
        <v>-5.7150523209015293E-2</v>
      </c>
      <c r="C66" s="139">
        <v>0.20767586978857219</v>
      </c>
      <c r="D66" s="139">
        <f>GRGSS1!D32</f>
        <v>0.2029872063235372</v>
      </c>
      <c r="E66" s="139">
        <f>GRETA1!D32</f>
        <v>-1.8937818189021613E-2</v>
      </c>
    </row>
  </sheetData>
  <hyperlinks>
    <hyperlink ref="A1" location="Índex!A1" display="TORNAR A L'ÍNDEX" xr:uid="{7F36602A-F66B-4761-A801-25A991102DF1}"/>
  </hyperlinks>
  <pageMargins left="0.7" right="0.7" top="0.75" bottom="0.75" header="0.3" footer="0.3"/>
  <ignoredErrors>
    <ignoredError sqref="D65" formula="1"/>
  </ignoredErrors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1B361E-D1A9-43C1-B613-D5402D1F50AF}">
  <sheetPr>
    <tabColor theme="9" tint="0.59999389629810485"/>
  </sheetPr>
  <dimension ref="A1:I35"/>
  <sheetViews>
    <sheetView workbookViewId="0">
      <selection activeCell="N37" sqref="N37"/>
    </sheetView>
  </sheetViews>
  <sheetFormatPr baseColWidth="10" defaultColWidth="11.42578125" defaultRowHeight="15" x14ac:dyDescent="0.25"/>
  <cols>
    <col min="1" max="1" width="31" style="1" customWidth="1"/>
    <col min="2" max="16384" width="11.42578125" style="1"/>
  </cols>
  <sheetData>
    <row r="1" spans="1:9" x14ac:dyDescent="0.25">
      <c r="A1" s="2" t="s">
        <v>28</v>
      </c>
      <c r="B1" s="207" t="s">
        <v>258</v>
      </c>
    </row>
    <row r="3" spans="1:9" ht="18.75" x14ac:dyDescent="0.3">
      <c r="A3" s="29" t="s">
        <v>43</v>
      </c>
    </row>
    <row r="5" spans="1:9" x14ac:dyDescent="0.25">
      <c r="A5" s="28" t="s">
        <v>22</v>
      </c>
      <c r="C5" s="28" t="str">
        <f>Índex!A7</f>
        <v>1r trimestre 2026</v>
      </c>
    </row>
    <row r="6" spans="1:9" ht="15.75" thickBot="1" x14ac:dyDescent="0.3">
      <c r="A6" s="30" t="s">
        <v>37</v>
      </c>
      <c r="B6" s="31"/>
      <c r="C6" s="31"/>
      <c r="D6" s="31"/>
      <c r="E6" s="31"/>
      <c r="F6" s="31"/>
      <c r="G6" s="31"/>
      <c r="H6" s="31"/>
      <c r="I6" s="31"/>
    </row>
    <row r="29" spans="1:5" x14ac:dyDescent="0.25">
      <c r="A29" s="43" t="s">
        <v>34</v>
      </c>
    </row>
    <row r="30" spans="1:5" x14ac:dyDescent="0.25">
      <c r="A30" s="43"/>
    </row>
    <row r="31" spans="1:5" ht="30" x14ac:dyDescent="0.25">
      <c r="B31" s="137" t="s">
        <v>38</v>
      </c>
      <c r="C31" s="140" t="s">
        <v>382</v>
      </c>
      <c r="D31" s="140" t="s">
        <v>383</v>
      </c>
      <c r="E31" s="140" t="s">
        <v>384</v>
      </c>
    </row>
    <row r="32" spans="1:5" x14ac:dyDescent="0.25">
      <c r="A32" s="138" t="s">
        <v>29</v>
      </c>
      <c r="B32" s="141">
        <v>49525</v>
      </c>
      <c r="C32" s="46">
        <v>9.5810824584649876E-3</v>
      </c>
      <c r="D32" s="46">
        <v>-1.8937818189021613E-2</v>
      </c>
      <c r="E32" s="46">
        <v>-0.10918248043888838</v>
      </c>
    </row>
    <row r="33" spans="1:5" x14ac:dyDescent="0.25">
      <c r="A33" s="138" t="s">
        <v>30</v>
      </c>
      <c r="B33" s="141">
        <v>245610</v>
      </c>
      <c r="C33" s="46">
        <v>1.6534569459677587E-2</v>
      </c>
      <c r="D33" s="46">
        <v>0.10265101349076299</v>
      </c>
      <c r="E33" s="46">
        <v>6.480477928744223E-2</v>
      </c>
    </row>
    <row r="34" spans="1:5" x14ac:dyDescent="0.25">
      <c r="A34" s="138" t="s">
        <v>31</v>
      </c>
      <c r="B34" s="141">
        <v>358690</v>
      </c>
      <c r="C34" s="46">
        <v>1.4394796380090497E-2</v>
      </c>
      <c r="D34" s="46">
        <v>-3.5346513085175335E-2</v>
      </c>
      <c r="E34" s="46">
        <v>-3.5346513085175335E-2</v>
      </c>
    </row>
    <row r="35" spans="1:5" x14ac:dyDescent="0.25">
      <c r="A35" s="138" t="s">
        <v>32</v>
      </c>
      <c r="B35" s="141">
        <v>574710</v>
      </c>
      <c r="C35" s="46">
        <v>1.4555179931681568E-2</v>
      </c>
      <c r="D35" s="46">
        <v>4.3902350419588038E-2</v>
      </c>
      <c r="E35" s="46">
        <v>-3.5388070373316954E-2</v>
      </c>
    </row>
  </sheetData>
  <hyperlinks>
    <hyperlink ref="A1" location="Índex!A1" display="TORNAR A L'ÍNDEX" xr:uid="{F8A9A8E2-2F02-4F95-9CB5-967793F23C5D}"/>
  </hyperlinks>
  <pageMargins left="0.7" right="0.7" top="0.75" bottom="0.75" header="0.3" footer="0.3"/>
  <pageSetup paperSize="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2D9832-89B4-481C-BB66-2E7A43DAC8F1}">
  <sheetPr>
    <tabColor theme="9" tint="0.59999389629810485"/>
  </sheetPr>
  <dimension ref="A1:I42"/>
  <sheetViews>
    <sheetView topLeftCell="A13" workbookViewId="0">
      <selection activeCell="D43" sqref="D43"/>
    </sheetView>
  </sheetViews>
  <sheetFormatPr baseColWidth="10" defaultColWidth="11.42578125" defaultRowHeight="15" x14ac:dyDescent="0.25"/>
  <cols>
    <col min="1" max="1" width="8.140625" style="1" customWidth="1"/>
    <col min="2" max="2" width="14.7109375" style="1" customWidth="1"/>
    <col min="3" max="3" width="13.42578125" style="1" customWidth="1"/>
    <col min="4" max="16384" width="11.42578125" style="1"/>
  </cols>
  <sheetData>
    <row r="1" spans="1:9" x14ac:dyDescent="0.25">
      <c r="A1" s="2" t="s">
        <v>28</v>
      </c>
      <c r="B1" s="207"/>
    </row>
    <row r="3" spans="1:9" ht="18.75" x14ac:dyDescent="0.3">
      <c r="A3" s="29" t="s">
        <v>43</v>
      </c>
    </row>
    <row r="5" spans="1:9" x14ac:dyDescent="0.25">
      <c r="A5" s="28" t="str">
        <f>Índex!A40</f>
        <v>GRETA2</v>
      </c>
      <c r="C5" s="28" t="str">
        <f>Índex!A7</f>
        <v>1r trimestre 2026</v>
      </c>
    </row>
    <row r="6" spans="1:9" ht="15.75" thickBot="1" x14ac:dyDescent="0.3">
      <c r="A6" s="30" t="str">
        <f>Índex!B40</f>
        <v>Variació interanual llocs de treball autònom. Baix Llobregat.</v>
      </c>
      <c r="B6" s="31"/>
      <c r="C6" s="31"/>
      <c r="D6" s="31"/>
      <c r="E6" s="31"/>
      <c r="F6" s="31"/>
      <c r="G6" s="31"/>
      <c r="H6" s="31"/>
      <c r="I6" s="31"/>
    </row>
    <row r="29" spans="1:3" x14ac:dyDescent="0.25">
      <c r="A29" s="43" t="s">
        <v>208</v>
      </c>
    </row>
    <row r="30" spans="1:3" x14ac:dyDescent="0.25">
      <c r="A30" s="43"/>
    </row>
    <row r="31" spans="1:3" ht="30.75" customHeight="1" x14ac:dyDescent="0.25">
      <c r="B31" s="140" t="s">
        <v>44</v>
      </c>
      <c r="C31" s="140" t="s">
        <v>39</v>
      </c>
    </row>
    <row r="32" spans="1:3" hidden="1" x14ac:dyDescent="0.25">
      <c r="A32" s="144">
        <v>2016</v>
      </c>
      <c r="B32" s="141">
        <v>50326</v>
      </c>
      <c r="C32" s="46">
        <f>(B32-B42)/B42</f>
        <v>1.6173649671882888E-2</v>
      </c>
    </row>
    <row r="33" spans="1:6" x14ac:dyDescent="0.25">
      <c r="A33" s="144">
        <v>2017</v>
      </c>
      <c r="B33" s="141">
        <v>50595</v>
      </c>
      <c r="C33" s="46">
        <f t="shared" ref="C33:C37" si="0">(B33-B32)/B32</f>
        <v>5.3451496244485948E-3</v>
      </c>
    </row>
    <row r="34" spans="1:6" x14ac:dyDescent="0.25">
      <c r="A34" s="144">
        <v>2018</v>
      </c>
      <c r="B34" s="141">
        <v>50481</v>
      </c>
      <c r="C34" s="46">
        <f t="shared" si="0"/>
        <v>-2.2531870738215238E-3</v>
      </c>
    </row>
    <row r="35" spans="1:6" x14ac:dyDescent="0.25">
      <c r="A35" s="144">
        <v>2019</v>
      </c>
      <c r="B35" s="141">
        <v>50481</v>
      </c>
      <c r="C35" s="46">
        <f t="shared" si="0"/>
        <v>0</v>
      </c>
    </row>
    <row r="36" spans="1:6" x14ac:dyDescent="0.25">
      <c r="A36" s="144">
        <v>2020</v>
      </c>
      <c r="B36" s="141">
        <v>49876</v>
      </c>
      <c r="C36" s="46">
        <f t="shared" si="0"/>
        <v>-1.1984707117529367E-2</v>
      </c>
    </row>
    <row r="37" spans="1:6" x14ac:dyDescent="0.25">
      <c r="A37" s="144">
        <v>2021</v>
      </c>
      <c r="B37" s="141">
        <v>48595</v>
      </c>
      <c r="C37" s="46">
        <f t="shared" si="0"/>
        <v>-2.5683695565001202E-2</v>
      </c>
    </row>
    <row r="38" spans="1:6" x14ac:dyDescent="0.25">
      <c r="A38" s="144">
        <v>2022</v>
      </c>
      <c r="B38" s="141">
        <v>49000</v>
      </c>
      <c r="C38" s="46">
        <f>(B38-B37)/B37</f>
        <v>8.3341907603662925E-3</v>
      </c>
    </row>
    <row r="39" spans="1:6" x14ac:dyDescent="0.25">
      <c r="A39" s="144">
        <v>2023</v>
      </c>
      <c r="B39" s="141">
        <v>48555</v>
      </c>
      <c r="C39" s="46">
        <f>(B39-B38)/B38</f>
        <v>-9.0816326530612241E-3</v>
      </c>
      <c r="D39" s="145">
        <f>+B39-B38</f>
        <v>-445</v>
      </c>
    </row>
    <row r="40" spans="1:6" x14ac:dyDescent="0.25">
      <c r="A40" s="144">
        <v>2024</v>
      </c>
      <c r="B40" s="141">
        <v>48975</v>
      </c>
      <c r="C40" s="46">
        <f>(B40-B39)/B39</f>
        <v>8.6499845535990116E-3</v>
      </c>
    </row>
    <row r="41" spans="1:6" x14ac:dyDescent="0.25">
      <c r="A41" s="144">
        <v>2025</v>
      </c>
      <c r="B41" s="141">
        <v>49055</v>
      </c>
      <c r="C41" s="46">
        <f t="shared" ref="C41:C42" si="1">(B41-B40)/B40</f>
        <v>1.6334864726901481E-3</v>
      </c>
      <c r="F41" s="72"/>
    </row>
    <row r="42" spans="1:6" x14ac:dyDescent="0.25">
      <c r="A42" s="144">
        <v>2026</v>
      </c>
      <c r="B42" s="141">
        <v>49525</v>
      </c>
      <c r="C42" s="46">
        <f t="shared" si="1"/>
        <v>9.5810824584649876E-3</v>
      </c>
      <c r="D42" s="72">
        <f>+B42-B41</f>
        <v>470</v>
      </c>
    </row>
  </sheetData>
  <sortState xmlns:xlrd2="http://schemas.microsoft.com/office/spreadsheetml/2017/richdata2" ref="O29:P34">
    <sortCondition ref="O28:O34"/>
  </sortState>
  <hyperlinks>
    <hyperlink ref="A1" location="Índex!A1" display="TORNAR A L'ÍNDEX" xr:uid="{F66E3612-631C-43DE-BA30-3E13449EC2B6}"/>
  </hyperlinks>
  <pageMargins left="0.7" right="0.7" top="0.75" bottom="0.75" header="0.3" footer="0.3"/>
  <pageSetup paperSize="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20CC16-F479-4AED-B411-237895246ADA}">
  <sheetPr>
    <tabColor theme="9" tint="0.59999389629810485"/>
  </sheetPr>
  <dimension ref="A1:F24"/>
  <sheetViews>
    <sheetView workbookViewId="0">
      <selection activeCell="D28" sqref="D28"/>
    </sheetView>
  </sheetViews>
  <sheetFormatPr baseColWidth="10" defaultColWidth="11.42578125" defaultRowHeight="15" x14ac:dyDescent="0.25"/>
  <cols>
    <col min="1" max="1" width="39.28515625" style="1" customWidth="1"/>
    <col min="2" max="2" width="11.42578125" style="1"/>
    <col min="3" max="3" width="8.140625" style="1" customWidth="1"/>
    <col min="4" max="16384" width="11.42578125" style="1"/>
  </cols>
  <sheetData>
    <row r="1" spans="1:6" x14ac:dyDescent="0.25">
      <c r="A1" s="2" t="s">
        <v>28</v>
      </c>
      <c r="C1" s="211" t="s">
        <v>258</v>
      </c>
    </row>
    <row r="3" spans="1:6" ht="18.75" x14ac:dyDescent="0.3">
      <c r="A3" s="29" t="str">
        <f>GRETA1!A3</f>
        <v>LLOCS DE TREBALL. RÈGIM ESPECIAL TREBALLADORS AUTÒNOMS</v>
      </c>
    </row>
    <row r="5" spans="1:6" x14ac:dyDescent="0.25">
      <c r="A5" s="28" t="str">
        <f>Índex!A41</f>
        <v>TRETA1</v>
      </c>
      <c r="C5" s="28" t="str">
        <f>Índex!A7</f>
        <v>1r trimestre 2026</v>
      </c>
    </row>
    <row r="6" spans="1:6" ht="15.75" thickBot="1" x14ac:dyDescent="0.3">
      <c r="A6" s="30" t="str">
        <f>Índex!B41</f>
        <v>Activitats econòmiques més rellevants. Baix Llobregat.</v>
      </c>
      <c r="B6" s="31"/>
      <c r="C6" s="31"/>
      <c r="D6" s="31"/>
      <c r="E6" s="31"/>
      <c r="F6" s="31"/>
    </row>
    <row r="8" spans="1:6" ht="15.75" x14ac:dyDescent="0.25">
      <c r="A8" s="7"/>
      <c r="B8" s="53"/>
      <c r="C8" s="53"/>
      <c r="D8" s="308" t="s">
        <v>130</v>
      </c>
      <c r="E8" s="308"/>
      <c r="F8" s="308"/>
    </row>
    <row r="9" spans="1:6" ht="15.75" x14ac:dyDescent="0.25">
      <c r="A9" s="9"/>
      <c r="B9" s="10" t="s">
        <v>38</v>
      </c>
      <c r="C9" s="10" t="s">
        <v>131</v>
      </c>
      <c r="D9" s="281" t="s">
        <v>389</v>
      </c>
      <c r="E9" s="281" t="s">
        <v>390</v>
      </c>
      <c r="F9" s="281" t="s">
        <v>391</v>
      </c>
    </row>
    <row r="10" spans="1:6" x14ac:dyDescent="0.25">
      <c r="A10" s="11" t="s">
        <v>132</v>
      </c>
      <c r="B10" s="260">
        <v>49525</v>
      </c>
      <c r="C10" s="261">
        <v>1</v>
      </c>
      <c r="D10" s="287"/>
      <c r="E10" s="287"/>
      <c r="F10" s="287"/>
    </row>
    <row r="11" spans="1:6" x14ac:dyDescent="0.25">
      <c r="A11" s="14" t="s">
        <v>392</v>
      </c>
      <c r="B11" s="262">
        <v>6320</v>
      </c>
      <c r="C11" s="263">
        <v>0.1276123170116103</v>
      </c>
      <c r="D11" s="288"/>
      <c r="E11" s="288"/>
      <c r="F11" s="288"/>
    </row>
    <row r="12" spans="1:6" ht="30" x14ac:dyDescent="0.25">
      <c r="A12" s="14" t="s">
        <v>396</v>
      </c>
      <c r="B12" s="262">
        <v>5055</v>
      </c>
      <c r="C12" s="263">
        <v>0.10206966178697627</v>
      </c>
      <c r="D12" s="288"/>
      <c r="E12" s="288"/>
      <c r="F12" s="288"/>
    </row>
    <row r="13" spans="1:6" ht="15" customHeight="1" x14ac:dyDescent="0.25">
      <c r="A13" s="14" t="s">
        <v>395</v>
      </c>
      <c r="B13" s="262">
        <v>4895</v>
      </c>
      <c r="C13" s="263">
        <v>9.8838970217062089E-2</v>
      </c>
      <c r="D13" s="288"/>
      <c r="E13" s="288"/>
      <c r="F13" s="288"/>
    </row>
    <row r="14" spans="1:6" x14ac:dyDescent="0.25">
      <c r="A14" s="14" t="s">
        <v>393</v>
      </c>
      <c r="B14" s="262">
        <v>4645</v>
      </c>
      <c r="C14" s="263">
        <v>9.3791014639071177E-2</v>
      </c>
      <c r="D14" s="288"/>
      <c r="E14" s="288"/>
      <c r="F14" s="288"/>
    </row>
    <row r="15" spans="1:6" x14ac:dyDescent="0.25">
      <c r="A15" s="14" t="s">
        <v>398</v>
      </c>
      <c r="B15" s="262">
        <v>2975</v>
      </c>
      <c r="C15" s="263">
        <v>6.0070671378091869E-2</v>
      </c>
      <c r="D15" s="288"/>
      <c r="E15" s="288"/>
      <c r="F15" s="288"/>
    </row>
    <row r="16" spans="1:6" ht="15" customHeight="1" x14ac:dyDescent="0.25">
      <c r="A16" s="14" t="s">
        <v>394</v>
      </c>
      <c r="B16" s="262">
        <v>2945</v>
      </c>
      <c r="C16" s="263">
        <v>5.9464916708732961E-2</v>
      </c>
      <c r="D16" s="288"/>
      <c r="E16" s="288"/>
      <c r="F16" s="288"/>
    </row>
    <row r="17" spans="1:6" x14ac:dyDescent="0.25">
      <c r="A17" s="14" t="s">
        <v>400</v>
      </c>
      <c r="B17" s="262">
        <v>2285</v>
      </c>
      <c r="C17" s="263">
        <v>4.6138313982836951E-2</v>
      </c>
      <c r="D17" s="288"/>
      <c r="E17" s="288"/>
      <c r="F17" s="288"/>
    </row>
    <row r="18" spans="1:6" x14ac:dyDescent="0.25">
      <c r="A18" s="14" t="s">
        <v>399</v>
      </c>
      <c r="B18" s="262">
        <v>1540</v>
      </c>
      <c r="C18" s="263">
        <v>3.109540636042403E-2</v>
      </c>
      <c r="D18" s="288"/>
      <c r="E18" s="288"/>
      <c r="F18" s="288"/>
    </row>
    <row r="19" spans="1:6" x14ac:dyDescent="0.25">
      <c r="A19" s="14" t="s">
        <v>397</v>
      </c>
      <c r="B19" s="262">
        <v>1315</v>
      </c>
      <c r="C19" s="263">
        <v>2.6552246340232205E-2</v>
      </c>
      <c r="D19" s="288"/>
      <c r="E19" s="288"/>
      <c r="F19" s="288"/>
    </row>
    <row r="20" spans="1:6" ht="30" x14ac:dyDescent="0.25">
      <c r="A20" s="17" t="s">
        <v>408</v>
      </c>
      <c r="B20" s="264">
        <v>1275</v>
      </c>
      <c r="C20" s="265">
        <v>2.574457344775366E-2</v>
      </c>
      <c r="D20" s="289"/>
      <c r="E20" s="289"/>
      <c r="F20" s="289"/>
    </row>
    <row r="23" spans="1:6" x14ac:dyDescent="0.25">
      <c r="A23" s="43" t="s">
        <v>208</v>
      </c>
    </row>
    <row r="24" spans="1:6" x14ac:dyDescent="0.25">
      <c r="A24" s="43"/>
    </row>
  </sheetData>
  <mergeCells count="1">
    <mergeCell ref="D8:F8"/>
  </mergeCells>
  <conditionalFormatting sqref="C11:C20">
    <cfRule type="colorScale" priority="4">
      <colorScale>
        <cfvo type="min"/>
        <cfvo type="max"/>
        <color rgb="FFFFEF9C"/>
        <color rgb="FF63BE7B"/>
      </colorScale>
    </cfRule>
  </conditionalFormatting>
  <conditionalFormatting sqref="D10:F20">
    <cfRule type="dataBar" priority="5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{693A9865-066D-4C48-BE76-402F01EA6D19}</x14:id>
        </ext>
      </extLst>
    </cfRule>
  </conditionalFormatting>
  <hyperlinks>
    <hyperlink ref="A1" location="Índex!A1" display="TORNAR A L'ÍNDEX" xr:uid="{732B3953-6ED5-4435-9718-AFE66C152493}"/>
  </hyperlinks>
  <pageMargins left="0.7" right="0.7" top="0.75" bottom="0.75" header="0.3" footer="0.3"/>
  <pageSetup paperSize="9" orientation="portrait" horizontalDpi="4294967293" verticalDpi="4294967293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693A9865-066D-4C48-BE76-402F01EA6D19}">
            <x14:dataBar minLength="0" maxLength="100" axisPosition="middle">
              <x14:cfvo type="autoMin"/>
              <x14:cfvo type="autoMax"/>
              <x14:negativeFillColor rgb="FFFF0000"/>
              <x14:axisColor rgb="FF000000"/>
            </x14:dataBar>
          </x14:cfRule>
          <xm:sqref>D10:F20</xm:sqref>
        </x14:conditionalFormatting>
      </x14:conditionalFormattings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98135B-1970-46C2-86EC-78EEDECABF88}">
  <sheetPr>
    <tabColor rgb="FF990033"/>
  </sheetPr>
  <dimension ref="A1:I33"/>
  <sheetViews>
    <sheetView workbookViewId="0">
      <selection activeCell="B1" sqref="B1"/>
    </sheetView>
  </sheetViews>
  <sheetFormatPr baseColWidth="10" defaultColWidth="11.42578125" defaultRowHeight="15" x14ac:dyDescent="0.25"/>
  <cols>
    <col min="1" max="1" width="62.140625" style="1" customWidth="1"/>
    <col min="2" max="16384" width="11.42578125" style="1"/>
  </cols>
  <sheetData>
    <row r="1" spans="1:9" x14ac:dyDescent="0.25">
      <c r="A1" s="2" t="s">
        <v>28</v>
      </c>
      <c r="B1" s="211" t="s">
        <v>258</v>
      </c>
    </row>
    <row r="3" spans="1:9" ht="18.75" x14ac:dyDescent="0.3">
      <c r="A3" s="29" t="str">
        <f>TRETA1!A3</f>
        <v>LLOCS DE TREBALL. RÈGIM ESPECIAL TREBALLADORS AUTÒNOMS</v>
      </c>
    </row>
    <row r="5" spans="1:9" x14ac:dyDescent="0.25">
      <c r="A5" s="28" t="str">
        <f>Índex!A37</f>
        <v>Règim Especial Treballadors Autònoms (RETA)</v>
      </c>
      <c r="C5" s="28" t="str">
        <f>Índex!A7</f>
        <v>1r trimestre 2026</v>
      </c>
    </row>
    <row r="6" spans="1:9" ht="15.75" thickBot="1" x14ac:dyDescent="0.3">
      <c r="A6" s="30" t="str">
        <f>Índex!B28</f>
        <v>Variació interanual llocs de treball assalariat. Baix Llobregat.</v>
      </c>
      <c r="B6" s="31"/>
      <c r="C6" s="31"/>
      <c r="D6" s="31"/>
      <c r="E6" s="31"/>
      <c r="F6" s="31"/>
      <c r="G6" s="31"/>
      <c r="H6" s="31"/>
      <c r="I6" s="31"/>
    </row>
    <row r="7" spans="1:9" x14ac:dyDescent="0.25">
      <c r="A7" s="297" t="s">
        <v>54</v>
      </c>
      <c r="B7" s="299" t="s">
        <v>55</v>
      </c>
      <c r="C7" s="301" t="s">
        <v>58</v>
      </c>
      <c r="D7" s="301"/>
    </row>
    <row r="8" spans="1:9" x14ac:dyDescent="0.25">
      <c r="A8" s="298"/>
      <c r="B8" s="300"/>
      <c r="C8" s="32" t="s">
        <v>55</v>
      </c>
      <c r="D8" s="32" t="s">
        <v>56</v>
      </c>
    </row>
    <row r="9" spans="1:9" x14ac:dyDescent="0.25">
      <c r="A9" s="33" t="s">
        <v>377</v>
      </c>
      <c r="B9" s="37">
        <v>720</v>
      </c>
      <c r="C9" s="37">
        <v>65</v>
      </c>
      <c r="D9" s="35">
        <v>9.9236641221374045E-2</v>
      </c>
    </row>
    <row r="10" spans="1:9" x14ac:dyDescent="0.25">
      <c r="A10" s="33" t="s">
        <v>325</v>
      </c>
      <c r="B10" s="37">
        <v>1695</v>
      </c>
      <c r="C10" s="37">
        <v>60</v>
      </c>
      <c r="D10" s="35">
        <v>3.669724770642202E-2</v>
      </c>
    </row>
    <row r="11" spans="1:9" x14ac:dyDescent="0.25">
      <c r="A11" s="33" t="s">
        <v>338</v>
      </c>
      <c r="B11" s="37">
        <v>1015</v>
      </c>
      <c r="C11" s="37">
        <v>55</v>
      </c>
      <c r="D11" s="35">
        <v>5.7291666666666664E-2</v>
      </c>
    </row>
    <row r="12" spans="1:9" x14ac:dyDescent="0.25">
      <c r="A12" s="33" t="s">
        <v>326</v>
      </c>
      <c r="B12" s="37">
        <v>2915</v>
      </c>
      <c r="C12" s="37">
        <v>55</v>
      </c>
      <c r="D12" s="35">
        <v>1.9230769230769232E-2</v>
      </c>
    </row>
    <row r="13" spans="1:9" x14ac:dyDescent="0.25">
      <c r="A13" s="33" t="s">
        <v>329</v>
      </c>
      <c r="B13" s="37">
        <v>225</v>
      </c>
      <c r="C13" s="37">
        <v>40</v>
      </c>
      <c r="D13" s="35">
        <v>0.21621621621621623</v>
      </c>
    </row>
    <row r="14" spans="1:9" ht="30" x14ac:dyDescent="0.25">
      <c r="A14" s="33" t="s">
        <v>334</v>
      </c>
      <c r="B14" s="37">
        <v>500</v>
      </c>
      <c r="C14" s="37">
        <v>40</v>
      </c>
      <c r="D14" s="35">
        <v>8.6956521739130432E-2</v>
      </c>
    </row>
    <row r="15" spans="1:9" x14ac:dyDescent="0.25">
      <c r="A15" s="33" t="s">
        <v>330</v>
      </c>
      <c r="B15" s="37">
        <v>2120</v>
      </c>
      <c r="C15" s="37">
        <v>40</v>
      </c>
      <c r="D15" s="35">
        <v>1.9230769230769232E-2</v>
      </c>
    </row>
    <row r="16" spans="1:9" x14ac:dyDescent="0.25">
      <c r="A16" s="33" t="s">
        <v>331</v>
      </c>
      <c r="B16" s="44">
        <v>965</v>
      </c>
      <c r="C16" s="37">
        <v>35</v>
      </c>
      <c r="D16" s="35">
        <v>3.7634408602150539E-2</v>
      </c>
    </row>
    <row r="17" spans="1:4" x14ac:dyDescent="0.25">
      <c r="A17" s="33" t="s">
        <v>378</v>
      </c>
      <c r="B17" s="37">
        <v>270</v>
      </c>
      <c r="C17" s="37">
        <v>30</v>
      </c>
      <c r="D17" s="35">
        <v>0.125</v>
      </c>
    </row>
    <row r="18" spans="1:4" ht="30" x14ac:dyDescent="0.25">
      <c r="A18" s="33" t="s">
        <v>379</v>
      </c>
      <c r="B18" s="37">
        <v>270</v>
      </c>
      <c r="C18" s="37">
        <v>25</v>
      </c>
      <c r="D18" s="35">
        <v>0.10204081632653061</v>
      </c>
    </row>
    <row r="19" spans="1:4" x14ac:dyDescent="0.25">
      <c r="A19" s="302" t="s">
        <v>57</v>
      </c>
      <c r="B19" s="304" t="s">
        <v>55</v>
      </c>
      <c r="C19" s="305" t="s">
        <v>58</v>
      </c>
      <c r="D19" s="305"/>
    </row>
    <row r="20" spans="1:4" x14ac:dyDescent="0.25">
      <c r="A20" s="303"/>
      <c r="B20" s="300"/>
      <c r="C20" s="32" t="s">
        <v>55</v>
      </c>
      <c r="D20" s="32" t="s">
        <v>56</v>
      </c>
    </row>
    <row r="21" spans="1:4" ht="30" x14ac:dyDescent="0.25">
      <c r="A21" s="33" t="s">
        <v>320</v>
      </c>
      <c r="B21" s="34">
        <v>6205</v>
      </c>
      <c r="C21" s="34">
        <v>-125</v>
      </c>
      <c r="D21" s="35">
        <v>-1.9747235387045814E-2</v>
      </c>
    </row>
    <row r="22" spans="1:4" ht="30" x14ac:dyDescent="0.25">
      <c r="A22" s="33" t="s">
        <v>322</v>
      </c>
      <c r="B22" s="34">
        <v>2850</v>
      </c>
      <c r="C22" s="34">
        <v>-85</v>
      </c>
      <c r="D22" s="35">
        <v>-2.8960817717206135E-2</v>
      </c>
    </row>
    <row r="23" spans="1:4" x14ac:dyDescent="0.25">
      <c r="A23" s="33" t="s">
        <v>324</v>
      </c>
      <c r="B23" s="34">
        <v>5045</v>
      </c>
      <c r="C23" s="34">
        <v>-60</v>
      </c>
      <c r="D23" s="35">
        <v>-1.1753183153770812E-2</v>
      </c>
    </row>
    <row r="24" spans="1:4" x14ac:dyDescent="0.25">
      <c r="A24" s="33" t="s">
        <v>323</v>
      </c>
      <c r="B24" s="34">
        <v>4780</v>
      </c>
      <c r="C24" s="34">
        <v>-55</v>
      </c>
      <c r="D24" s="35">
        <v>-1.1375387797311272E-2</v>
      </c>
    </row>
    <row r="25" spans="1:4" x14ac:dyDescent="0.25">
      <c r="A25" s="33" t="s">
        <v>321</v>
      </c>
      <c r="B25" s="34">
        <v>4605</v>
      </c>
      <c r="C25" s="34">
        <v>-45</v>
      </c>
      <c r="D25" s="35">
        <v>-9.6774193548387101E-3</v>
      </c>
    </row>
    <row r="26" spans="1:4" x14ac:dyDescent="0.25">
      <c r="A26" s="33" t="s">
        <v>335</v>
      </c>
      <c r="B26" s="34">
        <v>500</v>
      </c>
      <c r="C26" s="34">
        <v>-35</v>
      </c>
      <c r="D26" s="35">
        <v>-6.5420560747663545E-2</v>
      </c>
    </row>
    <row r="27" spans="1:4" x14ac:dyDescent="0.25">
      <c r="A27" s="33" t="s">
        <v>376</v>
      </c>
      <c r="B27" s="34">
        <v>150</v>
      </c>
      <c r="C27" s="34">
        <v>-20</v>
      </c>
      <c r="D27" s="35">
        <v>-0.11764705882352941</v>
      </c>
    </row>
    <row r="28" spans="1:4" ht="30" x14ac:dyDescent="0.25">
      <c r="A28" s="33" t="s">
        <v>336</v>
      </c>
      <c r="B28" s="34">
        <v>290</v>
      </c>
      <c r="C28" s="34">
        <v>-15</v>
      </c>
      <c r="D28" s="35">
        <v>-4.9180327868852458E-2</v>
      </c>
    </row>
    <row r="29" spans="1:4" x14ac:dyDescent="0.25">
      <c r="A29" s="33" t="s">
        <v>337</v>
      </c>
      <c r="B29" s="34">
        <v>320</v>
      </c>
      <c r="C29" s="34">
        <v>-15</v>
      </c>
      <c r="D29" s="35">
        <v>-4.4776119402985072E-2</v>
      </c>
    </row>
    <row r="30" spans="1:4" x14ac:dyDescent="0.25">
      <c r="A30" s="40" t="s">
        <v>372</v>
      </c>
      <c r="B30" s="45">
        <v>175</v>
      </c>
      <c r="C30" s="45">
        <v>-15</v>
      </c>
      <c r="D30" s="201">
        <v>-7.8947368421052627E-2</v>
      </c>
    </row>
    <row r="32" spans="1:4" x14ac:dyDescent="0.25">
      <c r="A32" s="43" t="s">
        <v>208</v>
      </c>
    </row>
    <row r="33" spans="1:1" x14ac:dyDescent="0.25">
      <c r="A33" s="43"/>
    </row>
  </sheetData>
  <mergeCells count="6">
    <mergeCell ref="A7:A8"/>
    <mergeCell ref="B7:B8"/>
    <mergeCell ref="C7:D7"/>
    <mergeCell ref="A19:A20"/>
    <mergeCell ref="B19:B20"/>
    <mergeCell ref="C19:D19"/>
  </mergeCells>
  <conditionalFormatting sqref="B9">
    <cfRule type="dataBar" priority="2">
      <dataBar>
        <cfvo type="min"/>
        <cfvo type="max"/>
        <color theme="5" tint="0.39997558519241921"/>
      </dataBar>
      <extLst>
        <ext xmlns:x14="http://schemas.microsoft.com/office/spreadsheetml/2009/9/main" uri="{B025F937-C7B1-47D3-B67F-A62EFF666E3E}">
          <x14:id>{CEB61234-D1DC-4CDE-89EB-E45507C76514}</x14:id>
        </ext>
      </extLst>
    </cfRule>
  </conditionalFormatting>
  <conditionalFormatting sqref="B10:B30">
    <cfRule type="dataBar" priority="3">
      <dataBar>
        <cfvo type="min"/>
        <cfvo type="max"/>
        <color theme="5" tint="0.39997558519241921"/>
      </dataBar>
      <extLst>
        <ext xmlns:x14="http://schemas.microsoft.com/office/spreadsheetml/2009/9/main" uri="{B025F937-C7B1-47D3-B67F-A62EFF666E3E}">
          <x14:id>{8555D86E-D325-4D33-B8A5-4EF2D5EDE464}</x14:id>
        </ext>
      </extLst>
    </cfRule>
  </conditionalFormatting>
  <conditionalFormatting sqref="B21:B30 B9:B18">
    <cfRule type="dataBar" priority="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{F553515C-9BE6-4263-A5D8-7788C85BA0A5}</x14:id>
        </ext>
      </extLst>
    </cfRule>
  </conditionalFormatting>
  <conditionalFormatting sqref="D9:D18 D21:D30">
    <cfRule type="colorScale" priority="7">
      <colorScale>
        <cfvo type="min"/>
        <cfvo type="max"/>
        <color rgb="FFFFEF9C"/>
        <color rgb="FF63BE7B"/>
      </colorScale>
    </cfRule>
  </conditionalFormatting>
  <conditionalFormatting sqref="D9:D18">
    <cfRule type="colorScale" priority="1">
      <colorScale>
        <cfvo type="min"/>
        <cfvo type="max"/>
        <color rgb="FFFCFCFF"/>
        <color rgb="FF92D050"/>
      </colorScale>
    </cfRule>
  </conditionalFormatting>
  <conditionalFormatting sqref="D21:D30">
    <cfRule type="colorScale" priority="4">
      <colorScale>
        <cfvo type="min"/>
        <cfvo type="max"/>
        <color rgb="FFF8696B"/>
        <color rgb="FFFCFCFF"/>
      </colorScale>
    </cfRule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hyperlinks>
    <hyperlink ref="A1" location="Índex!A1" display="TORNAR A L'ÍNDEX" xr:uid="{FE54E8EB-7CEC-4FF4-A588-BE30A663BD8E}"/>
  </hyperlinks>
  <pageMargins left="0.7" right="0.7" top="0.75" bottom="0.75" header="0.3" footer="0.3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CEB61234-D1DC-4CDE-89EB-E45507C76514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B9</xm:sqref>
        </x14:conditionalFormatting>
        <x14:conditionalFormatting xmlns:xm="http://schemas.microsoft.com/office/excel/2006/main">
          <x14:cfRule type="dataBar" id="{8555D86E-D325-4D33-B8A5-4EF2D5EDE464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B10:B30</xm:sqref>
        </x14:conditionalFormatting>
        <x14:conditionalFormatting xmlns:xm="http://schemas.microsoft.com/office/excel/2006/main">
          <x14:cfRule type="dataBar" id="{F553515C-9BE6-4263-A5D8-7788C85BA0A5}">
            <x14:dataBar minLength="0" maxLength="100" negativeBarColorSameAsPositive="1" axisPosition="none">
              <x14:cfvo type="min"/>
              <x14:cfvo type="max"/>
            </x14:dataBar>
          </x14:cfRule>
          <xm:sqref>B21:B30 B9:B18</xm:sqref>
        </x14:conditionalFormatting>
      </x14:conditionalFormattings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DC6126-12C2-4B81-B9FF-BA02C716E101}">
  <sheetPr>
    <tabColor theme="4"/>
  </sheetPr>
  <dimension ref="A1:R92"/>
  <sheetViews>
    <sheetView workbookViewId="0"/>
  </sheetViews>
  <sheetFormatPr baseColWidth="10" defaultRowHeight="15" x14ac:dyDescent="0.25"/>
  <sheetData>
    <row r="1" spans="1:18" x14ac:dyDescent="0.25">
      <c r="B1" s="125" t="s">
        <v>258</v>
      </c>
      <c r="G1" s="25">
        <v>3.0000000000000001E-3</v>
      </c>
      <c r="M1" s="26" t="s">
        <v>182</v>
      </c>
      <c r="Q1" s="26" t="s">
        <v>185</v>
      </c>
    </row>
    <row r="3" spans="1:18" x14ac:dyDescent="0.25">
      <c r="B3">
        <v>2022</v>
      </c>
      <c r="C3" s="22">
        <v>20.22</v>
      </c>
      <c r="D3">
        <v>2021</v>
      </c>
      <c r="G3">
        <v>2022</v>
      </c>
      <c r="H3" s="22">
        <v>20.22</v>
      </c>
      <c r="I3">
        <v>2021</v>
      </c>
      <c r="J3" t="s">
        <v>183</v>
      </c>
      <c r="K3" t="s">
        <v>184</v>
      </c>
      <c r="N3">
        <v>2022</v>
      </c>
      <c r="O3" s="22">
        <v>20.22</v>
      </c>
      <c r="P3">
        <v>2021</v>
      </c>
      <c r="Q3" t="s">
        <v>183</v>
      </c>
      <c r="R3" t="s">
        <v>259</v>
      </c>
    </row>
    <row r="4" spans="1:18" x14ac:dyDescent="0.25">
      <c r="A4" t="s">
        <v>64</v>
      </c>
      <c r="B4">
        <v>328</v>
      </c>
      <c r="C4" s="23">
        <v>6.7261355480365019E-3</v>
      </c>
      <c r="D4">
        <v>360</v>
      </c>
      <c r="F4" t="s">
        <v>64</v>
      </c>
      <c r="G4">
        <v>328</v>
      </c>
      <c r="H4" s="23">
        <v>6.7261355480365019E-3</v>
      </c>
      <c r="I4">
        <v>360</v>
      </c>
      <c r="J4">
        <f t="shared" ref="J4:J46" si="0">G4-I4</f>
        <v>-32</v>
      </c>
      <c r="K4" s="20">
        <f t="shared" ref="K4:K46" si="1">J4/I4</f>
        <v>-8.8888888888888892E-2</v>
      </c>
      <c r="M4" t="s">
        <v>68</v>
      </c>
      <c r="N4">
        <v>2022</v>
      </c>
      <c r="O4" s="23">
        <v>4.146416487234697E-2</v>
      </c>
      <c r="P4">
        <v>1916</v>
      </c>
      <c r="Q4">
        <v>106</v>
      </c>
      <c r="R4">
        <v>5.5323590814196244E-2</v>
      </c>
    </row>
    <row r="5" spans="1:18" x14ac:dyDescent="0.25">
      <c r="A5" t="s">
        <v>133</v>
      </c>
      <c r="B5">
        <v>0</v>
      </c>
      <c r="C5" s="23">
        <v>0</v>
      </c>
      <c r="D5">
        <v>20</v>
      </c>
      <c r="F5" t="s">
        <v>140</v>
      </c>
      <c r="G5">
        <v>162</v>
      </c>
      <c r="H5" s="23">
        <v>3.3220547523838818E-3</v>
      </c>
      <c r="I5">
        <v>208</v>
      </c>
      <c r="J5">
        <f t="shared" si="0"/>
        <v>-46</v>
      </c>
      <c r="K5" s="20">
        <f t="shared" si="1"/>
        <v>-0.22115384615384615</v>
      </c>
      <c r="M5" t="s">
        <v>53</v>
      </c>
      <c r="N5">
        <v>1410</v>
      </c>
      <c r="O5" s="23">
        <v>2.8914180252230082E-2</v>
      </c>
      <c r="P5">
        <v>1354</v>
      </c>
      <c r="Q5">
        <v>56</v>
      </c>
      <c r="R5">
        <v>4.1358936484490398E-2</v>
      </c>
    </row>
    <row r="6" spans="1:18" x14ac:dyDescent="0.25">
      <c r="A6" t="s">
        <v>134</v>
      </c>
      <c r="B6">
        <v>0</v>
      </c>
      <c r="C6" s="23">
        <v>0</v>
      </c>
      <c r="D6" t="s">
        <v>203</v>
      </c>
      <c r="F6" t="s">
        <v>147</v>
      </c>
      <c r="G6">
        <v>326</v>
      </c>
      <c r="H6" s="23">
        <v>6.6851225264021328E-3</v>
      </c>
      <c r="I6">
        <v>353</v>
      </c>
      <c r="J6">
        <f t="shared" si="0"/>
        <v>-27</v>
      </c>
      <c r="K6" s="20">
        <f t="shared" si="1"/>
        <v>-7.6487252124645896E-2</v>
      </c>
      <c r="M6" t="s">
        <v>50</v>
      </c>
      <c r="N6">
        <v>1645</v>
      </c>
      <c r="O6" s="23">
        <v>3.3733210294268429E-2</v>
      </c>
      <c r="P6">
        <v>1606</v>
      </c>
      <c r="Q6">
        <v>39</v>
      </c>
      <c r="R6">
        <v>2.4283935242839352E-2</v>
      </c>
    </row>
    <row r="7" spans="1:18" x14ac:dyDescent="0.25">
      <c r="A7" t="s">
        <v>135</v>
      </c>
      <c r="B7">
        <v>0</v>
      </c>
      <c r="C7" s="23">
        <v>0</v>
      </c>
      <c r="D7">
        <v>0</v>
      </c>
      <c r="F7" t="s">
        <v>63</v>
      </c>
      <c r="G7">
        <v>673</v>
      </c>
      <c r="H7" s="23">
        <v>1.3800881779965139E-2</v>
      </c>
      <c r="I7">
        <v>711</v>
      </c>
      <c r="J7">
        <f t="shared" si="0"/>
        <v>-38</v>
      </c>
      <c r="K7" s="20">
        <f t="shared" si="1"/>
        <v>-5.3445850914205346E-2</v>
      </c>
      <c r="M7" t="s">
        <v>67</v>
      </c>
      <c r="N7">
        <v>896</v>
      </c>
      <c r="O7" s="23">
        <v>1.8373833692197274E-2</v>
      </c>
      <c r="P7">
        <v>865</v>
      </c>
      <c r="Q7">
        <v>31</v>
      </c>
      <c r="R7">
        <v>3.5838150289017344E-2</v>
      </c>
    </row>
    <row r="8" spans="1:18" x14ac:dyDescent="0.25">
      <c r="A8" t="s">
        <v>136</v>
      </c>
      <c r="B8">
        <v>0</v>
      </c>
      <c r="C8" s="23">
        <v>0</v>
      </c>
      <c r="D8">
        <v>0</v>
      </c>
      <c r="F8" t="s">
        <v>62</v>
      </c>
      <c r="G8">
        <v>158</v>
      </c>
      <c r="H8" s="23">
        <v>3.240028709115144E-3</v>
      </c>
      <c r="I8">
        <v>199</v>
      </c>
      <c r="J8">
        <f t="shared" si="0"/>
        <v>-41</v>
      </c>
      <c r="K8" s="20">
        <f t="shared" si="1"/>
        <v>-0.20603015075376885</v>
      </c>
      <c r="M8" t="s">
        <v>122</v>
      </c>
      <c r="N8">
        <v>1135</v>
      </c>
      <c r="O8" s="23">
        <v>2.3274889777504356E-2</v>
      </c>
      <c r="P8">
        <v>1109</v>
      </c>
      <c r="Q8">
        <v>26</v>
      </c>
      <c r="R8">
        <v>2.3444544634806132E-2</v>
      </c>
    </row>
    <row r="9" spans="1:18" x14ac:dyDescent="0.25">
      <c r="A9" t="s">
        <v>137</v>
      </c>
      <c r="B9">
        <v>0</v>
      </c>
      <c r="C9" s="23">
        <v>0</v>
      </c>
      <c r="D9">
        <v>0</v>
      </c>
      <c r="F9" t="s">
        <v>156</v>
      </c>
      <c r="G9">
        <v>150</v>
      </c>
      <c r="H9" s="23">
        <v>3.0759766225776685E-3</v>
      </c>
      <c r="I9">
        <v>182</v>
      </c>
      <c r="J9">
        <f t="shared" si="0"/>
        <v>-32</v>
      </c>
      <c r="K9" s="20">
        <f t="shared" si="1"/>
        <v>-0.17582417582417584</v>
      </c>
      <c r="M9" t="s">
        <v>119</v>
      </c>
      <c r="N9">
        <v>463</v>
      </c>
      <c r="O9" s="23">
        <v>9.4945145083564029E-3</v>
      </c>
      <c r="P9">
        <v>450</v>
      </c>
      <c r="Q9">
        <v>13</v>
      </c>
      <c r="R9">
        <v>2.8888888888888888E-2</v>
      </c>
    </row>
    <row r="10" spans="1:18" x14ac:dyDescent="0.25">
      <c r="A10" t="s">
        <v>138</v>
      </c>
      <c r="B10">
        <v>0</v>
      </c>
      <c r="C10" s="23">
        <v>0</v>
      </c>
      <c r="D10">
        <v>8</v>
      </c>
      <c r="F10" t="s">
        <v>157</v>
      </c>
      <c r="G10">
        <v>460</v>
      </c>
      <c r="H10" s="23">
        <v>9.4329949759048501E-3</v>
      </c>
      <c r="I10">
        <v>472</v>
      </c>
      <c r="J10">
        <f t="shared" si="0"/>
        <v>-12</v>
      </c>
      <c r="K10" s="20">
        <f t="shared" si="1"/>
        <v>-2.5423728813559324E-2</v>
      </c>
      <c r="M10" t="s">
        <v>61</v>
      </c>
      <c r="N10">
        <v>254</v>
      </c>
      <c r="O10" s="23">
        <v>5.2086537475648518E-3</v>
      </c>
      <c r="P10">
        <v>247</v>
      </c>
      <c r="Q10">
        <v>7</v>
      </c>
      <c r="R10">
        <v>2.8340080971659919E-2</v>
      </c>
    </row>
    <row r="11" spans="1:18" x14ac:dyDescent="0.25">
      <c r="A11" t="s">
        <v>139</v>
      </c>
      <c r="B11">
        <v>0</v>
      </c>
      <c r="C11" s="23">
        <v>0</v>
      </c>
      <c r="D11" t="s">
        <v>203</v>
      </c>
      <c r="F11" t="s">
        <v>50</v>
      </c>
      <c r="G11">
        <v>1645</v>
      </c>
      <c r="H11" s="23">
        <v>3.3733210294268429E-2</v>
      </c>
      <c r="I11">
        <v>1606</v>
      </c>
      <c r="J11">
        <f t="shared" si="0"/>
        <v>39</v>
      </c>
      <c r="K11" s="20">
        <f t="shared" si="1"/>
        <v>2.4283935242839352E-2</v>
      </c>
      <c r="M11" t="s">
        <v>51</v>
      </c>
      <c r="N11">
        <v>2901</v>
      </c>
      <c r="O11" s="23">
        <v>5.9489387880652105E-2</v>
      </c>
      <c r="P11">
        <v>2896</v>
      </c>
      <c r="Q11">
        <v>5</v>
      </c>
      <c r="R11">
        <v>1.7265193370165745E-3</v>
      </c>
    </row>
    <row r="12" spans="1:18" x14ac:dyDescent="0.25">
      <c r="A12" t="s">
        <v>140</v>
      </c>
      <c r="B12">
        <v>162</v>
      </c>
      <c r="C12" s="23">
        <v>3.3220547523838818E-3</v>
      </c>
      <c r="D12">
        <v>208</v>
      </c>
      <c r="F12" t="s">
        <v>125</v>
      </c>
      <c r="G12">
        <v>176</v>
      </c>
      <c r="H12" s="23">
        <v>3.6091459038244643E-3</v>
      </c>
      <c r="I12">
        <v>212</v>
      </c>
      <c r="J12">
        <f t="shared" si="0"/>
        <v>-36</v>
      </c>
      <c r="K12" s="20">
        <f t="shared" si="1"/>
        <v>-0.16981132075471697</v>
      </c>
      <c r="M12" t="s">
        <v>173</v>
      </c>
      <c r="N12">
        <v>211</v>
      </c>
      <c r="O12" s="23">
        <v>4.3268737824259202E-3</v>
      </c>
      <c r="P12">
        <v>207</v>
      </c>
      <c r="Q12">
        <v>4</v>
      </c>
      <c r="R12">
        <v>1.932367149758454E-2</v>
      </c>
    </row>
    <row r="13" spans="1:18" x14ac:dyDescent="0.25">
      <c r="A13" t="s">
        <v>112</v>
      </c>
      <c r="B13">
        <v>0</v>
      </c>
      <c r="C13" s="23">
        <v>0</v>
      </c>
      <c r="D13">
        <v>15</v>
      </c>
      <c r="F13" t="s">
        <v>48</v>
      </c>
      <c r="G13">
        <v>4996</v>
      </c>
      <c r="H13" s="23">
        <v>0.10245052804265355</v>
      </c>
      <c r="I13">
        <v>5120</v>
      </c>
      <c r="J13">
        <f t="shared" si="0"/>
        <v>-124</v>
      </c>
      <c r="K13" s="20">
        <f t="shared" si="1"/>
        <v>-2.4218750000000001E-2</v>
      </c>
      <c r="M13" t="s">
        <v>69</v>
      </c>
      <c r="N13">
        <v>526</v>
      </c>
      <c r="O13" s="23">
        <v>1.0786424689839024E-2</v>
      </c>
      <c r="P13">
        <v>522</v>
      </c>
      <c r="Q13">
        <v>4</v>
      </c>
      <c r="R13">
        <v>7.6628352490421452E-3</v>
      </c>
    </row>
    <row r="14" spans="1:18" x14ac:dyDescent="0.25">
      <c r="A14" t="s">
        <v>141</v>
      </c>
      <c r="B14">
        <v>0</v>
      </c>
      <c r="C14" s="23">
        <v>0</v>
      </c>
      <c r="D14">
        <v>0</v>
      </c>
      <c r="F14" t="s">
        <v>52</v>
      </c>
      <c r="G14">
        <v>1193</v>
      </c>
      <c r="H14" s="23">
        <v>2.4464267404901055E-2</v>
      </c>
      <c r="I14">
        <v>1230</v>
      </c>
      <c r="J14">
        <f t="shared" si="0"/>
        <v>-37</v>
      </c>
      <c r="K14" s="20">
        <f t="shared" si="1"/>
        <v>-3.0081300813008131E-2</v>
      </c>
      <c r="M14" t="s">
        <v>66</v>
      </c>
      <c r="N14">
        <v>645</v>
      </c>
      <c r="O14" s="23">
        <v>1.3226699477083975E-2</v>
      </c>
      <c r="P14">
        <v>642</v>
      </c>
      <c r="Q14">
        <v>3</v>
      </c>
      <c r="R14">
        <v>4.6728971962616819E-3</v>
      </c>
    </row>
    <row r="15" spans="1:18" x14ac:dyDescent="0.25">
      <c r="A15" t="s">
        <v>142</v>
      </c>
      <c r="B15">
        <v>37</v>
      </c>
      <c r="C15" s="23">
        <v>7.5874090023582484E-4</v>
      </c>
      <c r="D15">
        <v>72</v>
      </c>
      <c r="F15" t="s">
        <v>47</v>
      </c>
      <c r="G15">
        <v>3121</v>
      </c>
      <c r="H15" s="23">
        <v>6.4000820260432689E-2</v>
      </c>
      <c r="I15">
        <v>3215</v>
      </c>
      <c r="J15">
        <f t="shared" si="0"/>
        <v>-94</v>
      </c>
      <c r="K15" s="20">
        <f t="shared" si="1"/>
        <v>-2.9237947122861586E-2</v>
      </c>
      <c r="M15" t="s">
        <v>114</v>
      </c>
      <c r="N15">
        <v>771</v>
      </c>
      <c r="O15" s="23">
        <v>1.5810519840049216E-2</v>
      </c>
      <c r="P15">
        <v>769</v>
      </c>
      <c r="Q15">
        <v>2</v>
      </c>
      <c r="R15">
        <v>2.6007802340702211E-3</v>
      </c>
    </row>
    <row r="16" spans="1:18" x14ac:dyDescent="0.25">
      <c r="A16" t="s">
        <v>143</v>
      </c>
      <c r="B16">
        <v>144</v>
      </c>
      <c r="C16" s="23">
        <v>2.9529375576745616E-3</v>
      </c>
      <c r="D16">
        <v>162</v>
      </c>
      <c r="F16" t="s">
        <v>45</v>
      </c>
      <c r="G16">
        <v>6928</v>
      </c>
      <c r="H16" s="23">
        <v>0.14206910694145392</v>
      </c>
      <c r="I16">
        <v>7138</v>
      </c>
      <c r="J16">
        <f t="shared" si="0"/>
        <v>-210</v>
      </c>
      <c r="K16" s="20">
        <f t="shared" si="1"/>
        <v>-2.9420005603810591E-2</v>
      </c>
      <c r="M16" t="s">
        <v>121</v>
      </c>
      <c r="N16">
        <v>846</v>
      </c>
      <c r="O16" s="23">
        <v>1.7348508151338048E-2</v>
      </c>
      <c r="P16">
        <v>845</v>
      </c>
      <c r="Q16">
        <v>1</v>
      </c>
      <c r="R16">
        <v>1.1834319526627219E-3</v>
      </c>
    </row>
    <row r="17" spans="1:18" x14ac:dyDescent="0.25">
      <c r="A17" t="s">
        <v>144</v>
      </c>
      <c r="B17">
        <v>0</v>
      </c>
      <c r="C17" s="23">
        <v>0</v>
      </c>
      <c r="D17">
        <v>16</v>
      </c>
      <c r="F17" t="s">
        <v>49</v>
      </c>
      <c r="G17">
        <v>5188</v>
      </c>
      <c r="H17" s="23">
        <v>0.10638777811955295</v>
      </c>
      <c r="I17">
        <v>5337</v>
      </c>
      <c r="J17">
        <f t="shared" si="0"/>
        <v>-149</v>
      </c>
      <c r="K17" s="20">
        <f t="shared" si="1"/>
        <v>-2.7918306164511898E-2</v>
      </c>
      <c r="M17" t="s">
        <v>120</v>
      </c>
      <c r="N17">
        <v>1098</v>
      </c>
      <c r="O17" s="23">
        <v>2.2516148877268532E-2</v>
      </c>
      <c r="P17">
        <v>1100</v>
      </c>
      <c r="Q17">
        <v>-2</v>
      </c>
      <c r="R17">
        <v>-1.8181818181818182E-3</v>
      </c>
    </row>
    <row r="18" spans="1:18" x14ac:dyDescent="0.25">
      <c r="A18" t="s">
        <v>145</v>
      </c>
      <c r="B18">
        <v>98</v>
      </c>
      <c r="C18" s="23">
        <v>2.0096380600840768E-3</v>
      </c>
      <c r="D18">
        <v>145</v>
      </c>
      <c r="F18" t="s">
        <v>70</v>
      </c>
      <c r="G18">
        <v>158</v>
      </c>
      <c r="H18" s="23">
        <v>3.240028709115144E-3</v>
      </c>
      <c r="I18">
        <v>185</v>
      </c>
      <c r="J18">
        <f t="shared" si="0"/>
        <v>-27</v>
      </c>
      <c r="K18" s="20">
        <f t="shared" si="1"/>
        <v>-0.14594594594594595</v>
      </c>
      <c r="M18" t="s">
        <v>117</v>
      </c>
      <c r="N18">
        <v>744</v>
      </c>
      <c r="O18" s="23">
        <v>1.5256844047985236E-2</v>
      </c>
      <c r="P18">
        <v>746</v>
      </c>
      <c r="Q18">
        <v>-2</v>
      </c>
      <c r="R18">
        <v>-2.6809651474530832E-3</v>
      </c>
    </row>
    <row r="19" spans="1:18" x14ac:dyDescent="0.25">
      <c r="A19" t="s">
        <v>146</v>
      </c>
      <c r="B19">
        <v>0</v>
      </c>
      <c r="C19" s="23">
        <v>0</v>
      </c>
      <c r="D19">
        <v>35</v>
      </c>
      <c r="F19" t="s">
        <v>164</v>
      </c>
      <c r="G19">
        <v>207</v>
      </c>
      <c r="H19" s="23">
        <v>4.244847739157182E-3</v>
      </c>
      <c r="I19">
        <v>231</v>
      </c>
      <c r="J19">
        <f t="shared" si="0"/>
        <v>-24</v>
      </c>
      <c r="K19" s="20">
        <f t="shared" si="1"/>
        <v>-0.1038961038961039</v>
      </c>
      <c r="M19" t="s">
        <v>157</v>
      </c>
      <c r="N19">
        <v>460</v>
      </c>
      <c r="O19" s="23">
        <v>9.4329949759048501E-3</v>
      </c>
      <c r="P19">
        <v>472</v>
      </c>
      <c r="Q19">
        <v>-12</v>
      </c>
      <c r="R19">
        <v>-2.5423728813559324E-2</v>
      </c>
    </row>
    <row r="20" spans="1:18" x14ac:dyDescent="0.25">
      <c r="A20" t="s">
        <v>147</v>
      </c>
      <c r="B20">
        <v>326</v>
      </c>
      <c r="C20" s="23">
        <v>6.6851225264021328E-3</v>
      </c>
      <c r="D20">
        <v>353</v>
      </c>
      <c r="F20" t="s">
        <v>46</v>
      </c>
      <c r="G20">
        <v>4471</v>
      </c>
      <c r="H20" s="23">
        <v>9.1684609863631708E-2</v>
      </c>
      <c r="I20">
        <v>4488</v>
      </c>
      <c r="J20">
        <f t="shared" si="0"/>
        <v>-17</v>
      </c>
      <c r="K20" s="20">
        <f t="shared" si="1"/>
        <v>-3.787878787878788E-3</v>
      </c>
      <c r="M20" t="s">
        <v>46</v>
      </c>
      <c r="N20">
        <v>4471</v>
      </c>
      <c r="O20" s="23">
        <v>9.1684609863631708E-2</v>
      </c>
      <c r="P20">
        <v>4488</v>
      </c>
      <c r="Q20">
        <v>-17</v>
      </c>
      <c r="R20">
        <v>-3.787878787878788E-3</v>
      </c>
    </row>
    <row r="21" spans="1:18" x14ac:dyDescent="0.25">
      <c r="A21" t="s">
        <v>148</v>
      </c>
      <c r="B21">
        <v>0</v>
      </c>
      <c r="C21" s="23">
        <v>0</v>
      </c>
      <c r="D21">
        <v>0</v>
      </c>
      <c r="F21" t="s">
        <v>167</v>
      </c>
      <c r="G21">
        <v>172</v>
      </c>
      <c r="H21" s="23">
        <v>3.5271198605557265E-3</v>
      </c>
      <c r="I21">
        <v>200</v>
      </c>
      <c r="J21">
        <f t="shared" si="0"/>
        <v>-28</v>
      </c>
      <c r="K21" s="20">
        <f t="shared" si="1"/>
        <v>-0.14000000000000001</v>
      </c>
      <c r="M21" t="s">
        <v>65</v>
      </c>
      <c r="N21">
        <v>412</v>
      </c>
      <c r="O21" s="23">
        <v>8.4486824566799967E-3</v>
      </c>
      <c r="P21">
        <v>435</v>
      </c>
      <c r="Q21">
        <v>-23</v>
      </c>
      <c r="R21">
        <v>-5.2873563218390804E-2</v>
      </c>
    </row>
    <row r="22" spans="1:18" x14ac:dyDescent="0.25">
      <c r="A22" t="s">
        <v>127</v>
      </c>
      <c r="B22">
        <v>34</v>
      </c>
      <c r="C22" s="23">
        <v>6.972213677842715E-4</v>
      </c>
      <c r="D22">
        <v>65</v>
      </c>
      <c r="F22" t="s">
        <v>67</v>
      </c>
      <c r="G22">
        <v>896</v>
      </c>
      <c r="H22" s="23">
        <v>1.8373833692197274E-2</v>
      </c>
      <c r="I22">
        <v>865</v>
      </c>
      <c r="J22">
        <f t="shared" si="0"/>
        <v>31</v>
      </c>
      <c r="K22" s="20">
        <f t="shared" si="1"/>
        <v>3.5838150289017344E-2</v>
      </c>
      <c r="M22" t="s">
        <v>164</v>
      </c>
      <c r="N22">
        <v>207</v>
      </c>
      <c r="O22" s="23">
        <v>4.244847739157182E-3</v>
      </c>
      <c r="P22">
        <v>231</v>
      </c>
      <c r="Q22">
        <v>-24</v>
      </c>
      <c r="R22">
        <v>-0.1038961038961039</v>
      </c>
    </row>
    <row r="23" spans="1:18" x14ac:dyDescent="0.25">
      <c r="A23" t="s">
        <v>149</v>
      </c>
      <c r="B23">
        <v>0</v>
      </c>
      <c r="C23" s="23">
        <v>0</v>
      </c>
      <c r="D23" t="s">
        <v>203</v>
      </c>
      <c r="F23" t="s">
        <v>172</v>
      </c>
      <c r="G23">
        <v>715</v>
      </c>
      <c r="H23" s="23">
        <v>1.4662155234286886E-2</v>
      </c>
      <c r="I23">
        <v>746</v>
      </c>
      <c r="J23">
        <f t="shared" si="0"/>
        <v>-31</v>
      </c>
      <c r="K23" s="20">
        <f t="shared" si="1"/>
        <v>-4.1554959785522788E-2</v>
      </c>
      <c r="M23" t="s">
        <v>147</v>
      </c>
      <c r="N23">
        <v>326</v>
      </c>
      <c r="O23" s="23">
        <v>6.6851225264021328E-3</v>
      </c>
      <c r="P23">
        <v>353</v>
      </c>
      <c r="Q23">
        <v>-27</v>
      </c>
      <c r="R23">
        <v>-7.6487252124645896E-2</v>
      </c>
    </row>
    <row r="24" spans="1:18" x14ac:dyDescent="0.25">
      <c r="A24" t="s">
        <v>150</v>
      </c>
      <c r="B24">
        <v>71</v>
      </c>
      <c r="C24" s="23">
        <v>1.4559622680200964E-3</v>
      </c>
      <c r="D24">
        <v>110</v>
      </c>
      <c r="F24" t="s">
        <v>121</v>
      </c>
      <c r="G24">
        <v>846</v>
      </c>
      <c r="H24" s="23">
        <v>1.7348508151338048E-2</v>
      </c>
      <c r="I24">
        <v>845</v>
      </c>
      <c r="J24">
        <f t="shared" si="0"/>
        <v>1</v>
      </c>
      <c r="K24" s="20">
        <f t="shared" si="1"/>
        <v>1.1834319526627219E-3</v>
      </c>
      <c r="M24" t="s">
        <v>70</v>
      </c>
      <c r="N24">
        <v>158</v>
      </c>
      <c r="O24" s="23">
        <v>3.240028709115144E-3</v>
      </c>
      <c r="P24">
        <v>185</v>
      </c>
      <c r="Q24">
        <v>-27</v>
      </c>
      <c r="R24">
        <v>-0.14594594594594595</v>
      </c>
    </row>
    <row r="25" spans="1:18" x14ac:dyDescent="0.25">
      <c r="A25" t="s">
        <v>151</v>
      </c>
      <c r="B25">
        <v>33</v>
      </c>
      <c r="C25" s="23">
        <v>6.7671485696708705E-4</v>
      </c>
      <c r="D25">
        <v>89</v>
      </c>
      <c r="F25" t="s">
        <v>120</v>
      </c>
      <c r="G25">
        <v>1098</v>
      </c>
      <c r="H25" s="23">
        <v>2.2516148877268532E-2</v>
      </c>
      <c r="I25">
        <v>1100</v>
      </c>
      <c r="J25">
        <f t="shared" si="0"/>
        <v>-2</v>
      </c>
      <c r="K25" s="20">
        <f t="shared" si="1"/>
        <v>-1.8181818181818182E-3</v>
      </c>
      <c r="M25" t="s">
        <v>167</v>
      </c>
      <c r="N25">
        <v>172</v>
      </c>
      <c r="O25" s="23">
        <v>3.5271198605557265E-3</v>
      </c>
      <c r="P25">
        <v>200</v>
      </c>
      <c r="Q25">
        <v>-28</v>
      </c>
      <c r="R25">
        <v>-0.14000000000000001</v>
      </c>
    </row>
    <row r="26" spans="1:18" x14ac:dyDescent="0.25">
      <c r="A26" t="s">
        <v>152</v>
      </c>
      <c r="B26">
        <v>66</v>
      </c>
      <c r="C26" s="23">
        <v>1.3534297139341741E-3</v>
      </c>
      <c r="D26">
        <v>103</v>
      </c>
      <c r="F26" t="s">
        <v>65</v>
      </c>
      <c r="G26">
        <v>412</v>
      </c>
      <c r="H26" s="23">
        <v>8.4486824566799967E-3</v>
      </c>
      <c r="I26">
        <v>435</v>
      </c>
      <c r="J26">
        <f t="shared" si="0"/>
        <v>-23</v>
      </c>
      <c r="K26" s="20">
        <f t="shared" si="1"/>
        <v>-5.2873563218390804E-2</v>
      </c>
      <c r="M26" t="s">
        <v>60</v>
      </c>
      <c r="N26">
        <v>279</v>
      </c>
      <c r="O26" s="23">
        <v>5.721316517994463E-3</v>
      </c>
      <c r="P26">
        <v>308</v>
      </c>
      <c r="Q26">
        <v>-29</v>
      </c>
      <c r="R26">
        <v>-9.4155844155844159E-2</v>
      </c>
    </row>
    <row r="27" spans="1:18" x14ac:dyDescent="0.25">
      <c r="A27" t="s">
        <v>63</v>
      </c>
      <c r="B27">
        <v>673</v>
      </c>
      <c r="C27" s="23">
        <v>1.3800881779965139E-2</v>
      </c>
      <c r="D27">
        <v>711</v>
      </c>
      <c r="F27" t="s">
        <v>126</v>
      </c>
      <c r="G27">
        <v>934</v>
      </c>
      <c r="H27" s="23">
        <v>1.9153081103250282E-2</v>
      </c>
      <c r="I27">
        <v>973</v>
      </c>
      <c r="J27">
        <f t="shared" si="0"/>
        <v>-39</v>
      </c>
      <c r="K27" s="20">
        <f t="shared" si="1"/>
        <v>-4.0082219938335044E-2</v>
      </c>
      <c r="M27" t="s">
        <v>172</v>
      </c>
      <c r="N27">
        <v>715</v>
      </c>
      <c r="O27" s="23">
        <v>1.4662155234286886E-2</v>
      </c>
      <c r="P27">
        <v>746</v>
      </c>
      <c r="Q27">
        <v>-31</v>
      </c>
      <c r="R27">
        <v>-4.1554959785522788E-2</v>
      </c>
    </row>
    <row r="28" spans="1:18" x14ac:dyDescent="0.25">
      <c r="A28" t="s">
        <v>153</v>
      </c>
      <c r="B28">
        <v>25</v>
      </c>
      <c r="C28" s="23">
        <v>5.1266277042961138E-4</v>
      </c>
      <c r="D28">
        <v>74</v>
      </c>
      <c r="F28" t="s">
        <v>173</v>
      </c>
      <c r="G28">
        <v>211</v>
      </c>
      <c r="H28" s="23">
        <v>4.3268737824259202E-3</v>
      </c>
      <c r="I28">
        <v>207</v>
      </c>
      <c r="J28">
        <f t="shared" si="0"/>
        <v>4</v>
      </c>
      <c r="K28" s="20">
        <f t="shared" si="1"/>
        <v>1.932367149758454E-2</v>
      </c>
      <c r="M28" t="s">
        <v>64</v>
      </c>
      <c r="N28">
        <v>328</v>
      </c>
      <c r="O28" s="23">
        <v>6.7261355480365019E-3</v>
      </c>
      <c r="P28">
        <v>360</v>
      </c>
      <c r="Q28">
        <v>-32</v>
      </c>
      <c r="R28">
        <v>-8.8888888888888892E-2</v>
      </c>
    </row>
    <row r="29" spans="1:18" x14ac:dyDescent="0.25">
      <c r="A29" t="s">
        <v>154</v>
      </c>
      <c r="B29">
        <v>0</v>
      </c>
      <c r="C29" s="23">
        <v>0</v>
      </c>
      <c r="D29">
        <v>36</v>
      </c>
      <c r="F29" t="s">
        <v>66</v>
      </c>
      <c r="G29">
        <v>645</v>
      </c>
      <c r="H29" s="23">
        <v>1.3226699477083975E-2</v>
      </c>
      <c r="I29">
        <v>642</v>
      </c>
      <c r="J29">
        <f t="shared" si="0"/>
        <v>3</v>
      </c>
      <c r="K29" s="20">
        <f t="shared" si="1"/>
        <v>4.6728971962616819E-3</v>
      </c>
      <c r="M29" t="s">
        <v>156</v>
      </c>
      <c r="N29">
        <v>150</v>
      </c>
      <c r="O29" s="23">
        <v>3.0759766225776685E-3</v>
      </c>
      <c r="P29">
        <v>182</v>
      </c>
      <c r="Q29">
        <v>-32</v>
      </c>
      <c r="R29">
        <v>-0.17582417582417584</v>
      </c>
    </row>
    <row r="30" spans="1:18" x14ac:dyDescent="0.25">
      <c r="A30" t="s">
        <v>62</v>
      </c>
      <c r="B30">
        <v>158</v>
      </c>
      <c r="C30" s="23">
        <v>3.240028709115144E-3</v>
      </c>
      <c r="D30">
        <v>199</v>
      </c>
      <c r="F30" t="s">
        <v>122</v>
      </c>
      <c r="G30">
        <v>1135</v>
      </c>
      <c r="H30" s="23">
        <v>2.3274889777504356E-2</v>
      </c>
      <c r="I30">
        <v>1109</v>
      </c>
      <c r="J30">
        <f t="shared" si="0"/>
        <v>26</v>
      </c>
      <c r="K30" s="20">
        <f t="shared" si="1"/>
        <v>2.3444544634806132E-2</v>
      </c>
      <c r="M30" t="s">
        <v>125</v>
      </c>
      <c r="N30">
        <v>176</v>
      </c>
      <c r="O30" s="23">
        <v>3.6091459038244643E-3</v>
      </c>
      <c r="P30">
        <v>212</v>
      </c>
      <c r="Q30">
        <v>-36</v>
      </c>
      <c r="R30">
        <v>-0.16981132075471697</v>
      </c>
    </row>
    <row r="31" spans="1:18" x14ac:dyDescent="0.25">
      <c r="A31" t="s">
        <v>110</v>
      </c>
      <c r="B31">
        <v>5</v>
      </c>
      <c r="C31" s="23">
        <v>1.0253255408592229E-4</v>
      </c>
      <c r="D31">
        <v>31</v>
      </c>
      <c r="F31" t="s">
        <v>60</v>
      </c>
      <c r="G31">
        <v>279</v>
      </c>
      <c r="H31" s="23">
        <v>5.721316517994463E-3</v>
      </c>
      <c r="I31">
        <v>308</v>
      </c>
      <c r="J31">
        <f t="shared" si="0"/>
        <v>-29</v>
      </c>
      <c r="K31" s="20">
        <f t="shared" si="1"/>
        <v>-9.4155844155844159E-2</v>
      </c>
      <c r="M31" t="s">
        <v>52</v>
      </c>
      <c r="N31">
        <v>1193</v>
      </c>
      <c r="O31" s="23">
        <v>2.4464267404901055E-2</v>
      </c>
      <c r="P31">
        <v>1230</v>
      </c>
      <c r="Q31">
        <v>-37</v>
      </c>
      <c r="R31">
        <v>-3.0081300813008131E-2</v>
      </c>
    </row>
    <row r="32" spans="1:18" x14ac:dyDescent="0.25">
      <c r="A32" t="s">
        <v>155</v>
      </c>
      <c r="B32">
        <v>5</v>
      </c>
      <c r="C32" s="23">
        <v>1.0253255408592229E-4</v>
      </c>
      <c r="D32">
        <v>21</v>
      </c>
      <c r="F32" t="s">
        <v>61</v>
      </c>
      <c r="G32">
        <v>254</v>
      </c>
      <c r="H32" s="23">
        <v>5.2086537475648518E-3</v>
      </c>
      <c r="I32">
        <v>247</v>
      </c>
      <c r="J32">
        <f t="shared" si="0"/>
        <v>7</v>
      </c>
      <c r="K32" s="20">
        <f t="shared" si="1"/>
        <v>2.8340080971659919E-2</v>
      </c>
      <c r="M32" t="s">
        <v>63</v>
      </c>
      <c r="N32">
        <v>673</v>
      </c>
      <c r="O32" s="23">
        <v>1.3800881779965139E-2</v>
      </c>
      <c r="P32">
        <v>711</v>
      </c>
      <c r="Q32">
        <v>-38</v>
      </c>
      <c r="R32">
        <v>-5.3445850914205346E-2</v>
      </c>
    </row>
    <row r="33" spans="1:18" x14ac:dyDescent="0.25">
      <c r="A33" t="s">
        <v>156</v>
      </c>
      <c r="B33">
        <v>150</v>
      </c>
      <c r="C33" s="23">
        <v>3.0759766225776685E-3</v>
      </c>
      <c r="D33">
        <v>182</v>
      </c>
      <c r="F33" t="s">
        <v>114</v>
      </c>
      <c r="G33">
        <v>771</v>
      </c>
      <c r="H33" s="23">
        <v>1.5810519840049216E-2</v>
      </c>
      <c r="I33">
        <v>769</v>
      </c>
      <c r="J33">
        <f t="shared" si="0"/>
        <v>2</v>
      </c>
      <c r="K33" s="20">
        <f t="shared" si="1"/>
        <v>2.6007802340702211E-3</v>
      </c>
      <c r="M33" t="s">
        <v>126</v>
      </c>
      <c r="N33">
        <v>934</v>
      </c>
      <c r="O33" s="23">
        <v>1.9153081103250282E-2</v>
      </c>
      <c r="P33">
        <v>973</v>
      </c>
      <c r="Q33">
        <v>-39</v>
      </c>
      <c r="R33">
        <v>-4.0082219938335044E-2</v>
      </c>
    </row>
    <row r="34" spans="1:18" x14ac:dyDescent="0.25">
      <c r="A34" t="s">
        <v>129</v>
      </c>
      <c r="B34">
        <v>99</v>
      </c>
      <c r="C34" s="23">
        <v>2.0301445709012609E-3</v>
      </c>
      <c r="D34">
        <v>148</v>
      </c>
      <c r="F34" t="s">
        <v>117</v>
      </c>
      <c r="G34">
        <v>744</v>
      </c>
      <c r="H34" s="23">
        <v>1.5256844047985236E-2</v>
      </c>
      <c r="I34">
        <v>746</v>
      </c>
      <c r="J34">
        <f t="shared" si="0"/>
        <v>-2</v>
      </c>
      <c r="K34" s="20">
        <f t="shared" si="1"/>
        <v>-2.6809651474530832E-3</v>
      </c>
      <c r="M34" t="s">
        <v>62</v>
      </c>
      <c r="N34">
        <v>158</v>
      </c>
      <c r="O34" s="23">
        <v>3.240028709115144E-3</v>
      </c>
      <c r="P34">
        <v>199</v>
      </c>
      <c r="Q34">
        <v>-41</v>
      </c>
      <c r="R34">
        <v>-0.20603015075376885</v>
      </c>
    </row>
    <row r="35" spans="1:18" x14ac:dyDescent="0.25">
      <c r="A35" t="s">
        <v>157</v>
      </c>
      <c r="B35">
        <v>460</v>
      </c>
      <c r="C35" s="23">
        <v>9.4329949759048501E-3</v>
      </c>
      <c r="D35">
        <v>472</v>
      </c>
      <c r="F35" t="s">
        <v>53</v>
      </c>
      <c r="G35">
        <v>1410</v>
      </c>
      <c r="H35" s="23">
        <v>2.8914180252230082E-2</v>
      </c>
      <c r="I35">
        <v>1354</v>
      </c>
      <c r="J35">
        <f t="shared" si="0"/>
        <v>56</v>
      </c>
      <c r="K35" s="20">
        <f t="shared" si="1"/>
        <v>4.1358936484490398E-2</v>
      </c>
      <c r="M35" t="s">
        <v>140</v>
      </c>
      <c r="N35">
        <v>162</v>
      </c>
      <c r="O35" s="23">
        <v>3.3220547523838818E-3</v>
      </c>
      <c r="P35">
        <v>208</v>
      </c>
      <c r="Q35">
        <v>-46</v>
      </c>
      <c r="R35">
        <v>-0.22115384615384615</v>
      </c>
    </row>
    <row r="36" spans="1:18" x14ac:dyDescent="0.25">
      <c r="A36" t="s">
        <v>158</v>
      </c>
      <c r="B36">
        <v>0</v>
      </c>
      <c r="C36" s="23">
        <v>0</v>
      </c>
      <c r="D36">
        <v>20</v>
      </c>
      <c r="F36" t="s">
        <v>68</v>
      </c>
      <c r="G36">
        <v>2022</v>
      </c>
      <c r="H36" s="23">
        <v>4.146416487234697E-2</v>
      </c>
      <c r="I36">
        <v>1916</v>
      </c>
      <c r="J36">
        <f t="shared" si="0"/>
        <v>106</v>
      </c>
      <c r="K36" s="20">
        <f t="shared" si="1"/>
        <v>5.5323590814196244E-2</v>
      </c>
      <c r="M36" t="s">
        <v>67</v>
      </c>
      <c r="N36">
        <v>888</v>
      </c>
      <c r="O36" s="23">
        <v>1.7457633782880511E-2</v>
      </c>
      <c r="P36">
        <v>837</v>
      </c>
      <c r="Q36">
        <f>P36-N36</f>
        <v>-51</v>
      </c>
      <c r="R36">
        <f>+Q36/P36</f>
        <v>-6.093189964157706E-2</v>
      </c>
    </row>
    <row r="37" spans="1:18" x14ac:dyDescent="0.25">
      <c r="A37" t="s">
        <v>159</v>
      </c>
      <c r="B37">
        <v>0</v>
      </c>
      <c r="C37" s="23">
        <v>0</v>
      </c>
      <c r="D37" t="s">
        <v>203</v>
      </c>
      <c r="F37" t="s">
        <v>69</v>
      </c>
      <c r="G37">
        <v>526</v>
      </c>
      <c r="H37" s="23">
        <v>1.0786424689839024E-2</v>
      </c>
      <c r="I37">
        <v>522</v>
      </c>
      <c r="J37">
        <f t="shared" si="0"/>
        <v>4</v>
      </c>
      <c r="K37" s="20">
        <f t="shared" si="1"/>
        <v>7.6628352490421452E-3</v>
      </c>
      <c r="M37" t="s">
        <v>53</v>
      </c>
      <c r="N37">
        <v>1408</v>
      </c>
      <c r="O37" s="23">
        <v>2.7680572484567293E-2</v>
      </c>
      <c r="P37">
        <v>1353</v>
      </c>
      <c r="Q37">
        <f>P37-N37</f>
        <v>-55</v>
      </c>
      <c r="R37">
        <f>+Q37/P37</f>
        <v>-4.065040650406504E-2</v>
      </c>
    </row>
    <row r="38" spans="1:18" x14ac:dyDescent="0.25">
      <c r="A38" t="s">
        <v>160</v>
      </c>
      <c r="B38">
        <v>0</v>
      </c>
      <c r="C38" s="23">
        <v>0</v>
      </c>
      <c r="D38">
        <v>10</v>
      </c>
      <c r="F38" t="s">
        <v>119</v>
      </c>
      <c r="G38">
        <v>463</v>
      </c>
      <c r="H38" s="23">
        <v>9.4945145083564029E-3</v>
      </c>
      <c r="I38">
        <v>450</v>
      </c>
      <c r="J38">
        <f t="shared" si="0"/>
        <v>13</v>
      </c>
      <c r="K38" s="20">
        <f t="shared" si="1"/>
        <v>2.8888888888888888E-2</v>
      </c>
      <c r="M38" t="s">
        <v>59</v>
      </c>
      <c r="N38">
        <v>634</v>
      </c>
      <c r="O38" s="23">
        <v>1.3001127858094945E-2</v>
      </c>
      <c r="P38">
        <v>690</v>
      </c>
      <c r="Q38">
        <v>-56</v>
      </c>
      <c r="R38">
        <v>-8.1159420289855067E-2</v>
      </c>
    </row>
    <row r="39" spans="1:18" x14ac:dyDescent="0.25">
      <c r="A39" t="s">
        <v>161</v>
      </c>
      <c r="B39">
        <v>0</v>
      </c>
      <c r="C39" s="23">
        <v>0</v>
      </c>
      <c r="D39">
        <v>33</v>
      </c>
      <c r="F39" t="s">
        <v>59</v>
      </c>
      <c r="G39">
        <v>634</v>
      </c>
      <c r="H39" s="23">
        <v>1.3001127858094945E-2</v>
      </c>
      <c r="I39">
        <v>690</v>
      </c>
      <c r="J39">
        <f t="shared" si="0"/>
        <v>-56</v>
      </c>
      <c r="K39" s="20">
        <f t="shared" si="1"/>
        <v>-8.1159420289855067E-2</v>
      </c>
      <c r="M39" t="s">
        <v>51</v>
      </c>
      <c r="N39">
        <v>2941</v>
      </c>
      <c r="O39" s="23">
        <v>5.7818582157040069E-2</v>
      </c>
      <c r="P39">
        <v>2850</v>
      </c>
      <c r="Q39">
        <f>P39-N39</f>
        <v>-91</v>
      </c>
      <c r="R39">
        <f>+Q39/P39</f>
        <v>-3.1929824561403509E-2</v>
      </c>
    </row>
    <row r="40" spans="1:18" x14ac:dyDescent="0.25">
      <c r="A40" t="s">
        <v>162</v>
      </c>
      <c r="B40">
        <v>0</v>
      </c>
      <c r="C40" s="23">
        <v>0</v>
      </c>
      <c r="D40" t="s">
        <v>203</v>
      </c>
      <c r="F40" t="s">
        <v>51</v>
      </c>
      <c r="G40">
        <v>2901</v>
      </c>
      <c r="H40" s="23">
        <v>5.9489387880652105E-2</v>
      </c>
      <c r="I40">
        <v>2896</v>
      </c>
      <c r="J40">
        <f t="shared" si="0"/>
        <v>5</v>
      </c>
      <c r="K40" s="20">
        <f t="shared" si="1"/>
        <v>1.7265193370165745E-3</v>
      </c>
      <c r="M40" t="s">
        <v>47</v>
      </c>
      <c r="N40">
        <v>3121</v>
      </c>
      <c r="O40" s="23">
        <v>6.4000820260432689E-2</v>
      </c>
      <c r="P40">
        <v>3215</v>
      </c>
      <c r="Q40">
        <v>-94</v>
      </c>
      <c r="R40">
        <v>-2.9237947122861586E-2</v>
      </c>
    </row>
    <row r="41" spans="1:18" x14ac:dyDescent="0.25">
      <c r="A41" t="s">
        <v>50</v>
      </c>
      <c r="B41">
        <v>1645</v>
      </c>
      <c r="C41" s="23">
        <v>3.3733210294268429E-2</v>
      </c>
      <c r="D41">
        <v>1606</v>
      </c>
      <c r="F41" t="s">
        <v>132</v>
      </c>
      <c r="G41">
        <v>48765</v>
      </c>
      <c r="H41" s="23">
        <v>1</v>
      </c>
      <c r="I41">
        <v>50721</v>
      </c>
      <c r="J41">
        <f t="shared" si="0"/>
        <v>-1956</v>
      </c>
      <c r="K41" s="20">
        <f t="shared" si="1"/>
        <v>-3.8563908440291006E-2</v>
      </c>
      <c r="M41" t="s">
        <v>68</v>
      </c>
      <c r="N41">
        <v>1991</v>
      </c>
      <c r="O41" s="23">
        <v>3.9142059528958439E-2</v>
      </c>
      <c r="P41">
        <v>1892</v>
      </c>
      <c r="Q41">
        <f>P41-N41</f>
        <v>-99</v>
      </c>
      <c r="R41">
        <f>+Q41/P41</f>
        <v>-5.232558139534884E-2</v>
      </c>
    </row>
    <row r="42" spans="1:18" x14ac:dyDescent="0.25">
      <c r="A42" t="s">
        <v>125</v>
      </c>
      <c r="B42">
        <v>176</v>
      </c>
      <c r="C42" s="23">
        <v>3.6091459038244643E-3</v>
      </c>
      <c r="D42">
        <v>212</v>
      </c>
      <c r="F42" t="s">
        <v>109</v>
      </c>
      <c r="G42">
        <v>3121</v>
      </c>
      <c r="H42" s="23">
        <v>6.4000820260432689E-2</v>
      </c>
      <c r="I42">
        <v>3215</v>
      </c>
      <c r="J42">
        <f t="shared" si="0"/>
        <v>-94</v>
      </c>
      <c r="K42" s="20">
        <f t="shared" si="1"/>
        <v>-2.9237947122861586E-2</v>
      </c>
      <c r="M42" t="s">
        <v>48</v>
      </c>
      <c r="N42">
        <v>4996</v>
      </c>
      <c r="O42" s="23">
        <v>0.10245052804265355</v>
      </c>
      <c r="P42">
        <v>5120</v>
      </c>
      <c r="Q42">
        <v>-124</v>
      </c>
      <c r="R42">
        <v>-2.4218750000000001E-2</v>
      </c>
    </row>
    <row r="43" spans="1:18" x14ac:dyDescent="0.25">
      <c r="A43" t="s">
        <v>48</v>
      </c>
      <c r="B43">
        <v>4996</v>
      </c>
      <c r="C43" s="23">
        <v>0.10245052804265355</v>
      </c>
      <c r="D43">
        <v>5120</v>
      </c>
      <c r="F43" t="s">
        <v>135</v>
      </c>
      <c r="G43">
        <v>4996</v>
      </c>
      <c r="H43" s="23">
        <v>0.10245052804265355</v>
      </c>
      <c r="I43">
        <v>5120</v>
      </c>
      <c r="J43">
        <f t="shared" si="0"/>
        <v>-124</v>
      </c>
      <c r="K43" s="20">
        <f t="shared" si="1"/>
        <v>-2.4218750000000001E-2</v>
      </c>
      <c r="M43" t="s">
        <v>49</v>
      </c>
      <c r="N43">
        <v>5188</v>
      </c>
      <c r="O43" s="23">
        <v>0.10638777811955295</v>
      </c>
      <c r="P43">
        <v>5337</v>
      </c>
      <c r="Q43">
        <v>-149</v>
      </c>
      <c r="R43">
        <v>-2.7918306164511898E-2</v>
      </c>
    </row>
    <row r="44" spans="1:18" x14ac:dyDescent="0.25">
      <c r="A44" t="s">
        <v>52</v>
      </c>
      <c r="B44">
        <v>1193</v>
      </c>
      <c r="C44" s="23">
        <v>2.4464267404901055E-2</v>
      </c>
      <c r="D44">
        <v>1230</v>
      </c>
      <c r="F44" t="s">
        <v>164</v>
      </c>
      <c r="G44">
        <v>5188</v>
      </c>
      <c r="H44" s="23">
        <v>0.10638777811955295</v>
      </c>
      <c r="I44">
        <v>5337</v>
      </c>
      <c r="J44">
        <f t="shared" si="0"/>
        <v>-149</v>
      </c>
      <c r="K44" s="20">
        <f t="shared" si="1"/>
        <v>-2.7918306164511898E-2</v>
      </c>
      <c r="M44" t="s">
        <v>45</v>
      </c>
      <c r="N44">
        <v>6928</v>
      </c>
      <c r="O44" s="23">
        <v>0.14206910694145392</v>
      </c>
      <c r="P44">
        <v>7138</v>
      </c>
      <c r="Q44">
        <v>-210</v>
      </c>
      <c r="R44">
        <v>-2.9420005603810591E-2</v>
      </c>
    </row>
    <row r="45" spans="1:18" x14ac:dyDescent="0.25">
      <c r="A45" t="s">
        <v>47</v>
      </c>
      <c r="B45">
        <v>3121</v>
      </c>
      <c r="C45" s="23">
        <v>6.4000820260432689E-2</v>
      </c>
      <c r="D45">
        <v>3215</v>
      </c>
      <c r="F45" t="s">
        <v>70</v>
      </c>
      <c r="G45">
        <v>6928</v>
      </c>
      <c r="H45" s="23">
        <v>0.14206910694145392</v>
      </c>
      <c r="I45">
        <v>7138</v>
      </c>
      <c r="J45">
        <f t="shared" si="0"/>
        <v>-210</v>
      </c>
      <c r="K45" s="20">
        <f t="shared" si="1"/>
        <v>-2.9420005603810591E-2</v>
      </c>
      <c r="M45" t="s">
        <v>132</v>
      </c>
      <c r="N45">
        <v>48765</v>
      </c>
      <c r="O45" s="23">
        <v>1</v>
      </c>
      <c r="P45">
        <v>50721</v>
      </c>
      <c r="Q45">
        <v>-1956</v>
      </c>
      <c r="R45">
        <v>-3.8563908440291006E-2</v>
      </c>
    </row>
    <row r="46" spans="1:18" x14ac:dyDescent="0.25">
      <c r="A46" t="s">
        <v>45</v>
      </c>
      <c r="B46">
        <v>6928</v>
      </c>
      <c r="C46" s="23">
        <v>0.14206910694145392</v>
      </c>
      <c r="D46">
        <v>7138</v>
      </c>
      <c r="F46" t="s">
        <v>132</v>
      </c>
      <c r="G46">
        <v>48765</v>
      </c>
      <c r="H46" s="23">
        <v>1</v>
      </c>
      <c r="I46">
        <v>50721</v>
      </c>
      <c r="J46">
        <f t="shared" si="0"/>
        <v>-1956</v>
      </c>
      <c r="K46" s="20">
        <f t="shared" si="1"/>
        <v>-3.8563908440291006E-2</v>
      </c>
    </row>
    <row r="47" spans="1:18" x14ac:dyDescent="0.25">
      <c r="A47" t="s">
        <v>49</v>
      </c>
      <c r="B47">
        <v>5188</v>
      </c>
      <c r="C47" s="23">
        <v>0.10638777811955295</v>
      </c>
      <c r="D47">
        <v>5337</v>
      </c>
      <c r="I47" s="23"/>
      <c r="M47" t="s">
        <v>132</v>
      </c>
      <c r="N47">
        <v>50866</v>
      </c>
      <c r="O47" s="23">
        <v>1</v>
      </c>
      <c r="P47">
        <v>50368</v>
      </c>
      <c r="Q47">
        <f t="shared" ref="Q47" si="2">P47-N47</f>
        <v>-498</v>
      </c>
      <c r="R47">
        <f t="shared" ref="R47" si="3">+Q47/P47</f>
        <v>-9.8872299872935204E-3</v>
      </c>
    </row>
    <row r="48" spans="1:18" x14ac:dyDescent="0.25">
      <c r="A48" t="s">
        <v>163</v>
      </c>
      <c r="B48">
        <v>0</v>
      </c>
      <c r="C48" s="23">
        <v>0</v>
      </c>
      <c r="D48">
        <v>5</v>
      </c>
      <c r="I48" s="23"/>
      <c r="O48" s="23"/>
    </row>
    <row r="49" spans="1:15" x14ac:dyDescent="0.25">
      <c r="A49" t="s">
        <v>109</v>
      </c>
      <c r="B49">
        <v>0</v>
      </c>
      <c r="C49" s="23">
        <v>0</v>
      </c>
      <c r="D49">
        <v>13</v>
      </c>
      <c r="I49" s="23"/>
      <c r="O49" s="23"/>
    </row>
    <row r="50" spans="1:15" x14ac:dyDescent="0.25">
      <c r="A50" t="s">
        <v>70</v>
      </c>
      <c r="B50">
        <v>158</v>
      </c>
      <c r="C50" s="23">
        <v>3.240028709115144E-3</v>
      </c>
      <c r="D50">
        <v>185</v>
      </c>
      <c r="I50" s="23"/>
      <c r="O50" s="23"/>
    </row>
    <row r="51" spans="1:15" x14ac:dyDescent="0.25">
      <c r="A51" t="s">
        <v>164</v>
      </c>
      <c r="B51">
        <v>207</v>
      </c>
      <c r="C51" s="23">
        <v>4.244847739157182E-3</v>
      </c>
      <c r="D51">
        <v>231</v>
      </c>
      <c r="I51" s="23"/>
      <c r="O51" s="23"/>
    </row>
    <row r="52" spans="1:15" x14ac:dyDescent="0.25">
      <c r="A52" t="s">
        <v>165</v>
      </c>
      <c r="B52">
        <v>68</v>
      </c>
      <c r="C52" s="23">
        <v>1.394442735568543E-3</v>
      </c>
      <c r="D52">
        <v>100</v>
      </c>
      <c r="I52" s="23"/>
      <c r="O52" s="23"/>
    </row>
    <row r="53" spans="1:15" x14ac:dyDescent="0.25">
      <c r="A53" t="s">
        <v>46</v>
      </c>
      <c r="B53">
        <v>4471</v>
      </c>
      <c r="C53" s="23">
        <v>9.1684609863631708E-2</v>
      </c>
      <c r="D53">
        <v>4488</v>
      </c>
      <c r="I53" s="23"/>
      <c r="O53" s="23"/>
    </row>
    <row r="54" spans="1:15" x14ac:dyDescent="0.25">
      <c r="A54" t="s">
        <v>166</v>
      </c>
      <c r="B54">
        <v>124</v>
      </c>
      <c r="C54" s="23">
        <v>2.5428073413308726E-3</v>
      </c>
      <c r="D54">
        <v>169</v>
      </c>
      <c r="I54" s="23"/>
      <c r="O54" s="23"/>
    </row>
    <row r="55" spans="1:15" x14ac:dyDescent="0.25">
      <c r="A55" t="s">
        <v>167</v>
      </c>
      <c r="B55">
        <v>172</v>
      </c>
      <c r="C55" s="23">
        <v>3.5271198605557265E-3</v>
      </c>
      <c r="D55">
        <v>200</v>
      </c>
      <c r="I55" s="23"/>
      <c r="O55" s="23"/>
    </row>
    <row r="56" spans="1:15" x14ac:dyDescent="0.25">
      <c r="A56" t="s">
        <v>168</v>
      </c>
      <c r="B56">
        <v>0</v>
      </c>
      <c r="C56" s="23">
        <v>0</v>
      </c>
      <c r="D56">
        <v>13</v>
      </c>
      <c r="I56" s="23"/>
      <c r="O56" s="23"/>
    </row>
    <row r="57" spans="1:15" x14ac:dyDescent="0.25">
      <c r="A57" t="s">
        <v>169</v>
      </c>
      <c r="B57">
        <v>61</v>
      </c>
      <c r="C57" s="23">
        <v>1.2508971598482518E-3</v>
      </c>
      <c r="D57">
        <v>91</v>
      </c>
      <c r="I57" s="23"/>
      <c r="O57" s="23"/>
    </row>
    <row r="58" spans="1:15" x14ac:dyDescent="0.25">
      <c r="A58" t="s">
        <v>67</v>
      </c>
      <c r="B58">
        <v>896</v>
      </c>
      <c r="C58" s="23">
        <v>1.8373833692197274E-2</v>
      </c>
      <c r="D58">
        <v>865</v>
      </c>
      <c r="I58" s="23"/>
      <c r="O58" s="23"/>
    </row>
    <row r="59" spans="1:15" x14ac:dyDescent="0.25">
      <c r="A59" t="s">
        <v>170</v>
      </c>
      <c r="B59">
        <v>145</v>
      </c>
      <c r="C59" s="23">
        <v>2.9734440684917461E-3</v>
      </c>
      <c r="D59">
        <v>174</v>
      </c>
      <c r="I59" s="23"/>
      <c r="O59" s="23"/>
    </row>
    <row r="60" spans="1:15" x14ac:dyDescent="0.25">
      <c r="A60" t="s">
        <v>115</v>
      </c>
      <c r="B60">
        <v>30</v>
      </c>
      <c r="C60" s="23">
        <v>6.1519532451553372E-4</v>
      </c>
      <c r="D60">
        <v>58</v>
      </c>
      <c r="I60" s="23"/>
      <c r="O60" s="23"/>
    </row>
    <row r="61" spans="1:15" x14ac:dyDescent="0.25">
      <c r="A61" t="s">
        <v>171</v>
      </c>
      <c r="B61">
        <v>19</v>
      </c>
      <c r="C61" s="23">
        <v>3.8962370552650464E-4</v>
      </c>
      <c r="D61">
        <v>56</v>
      </c>
      <c r="I61" s="23"/>
      <c r="O61" s="23"/>
    </row>
    <row r="62" spans="1:15" x14ac:dyDescent="0.25">
      <c r="A62" t="s">
        <v>172</v>
      </c>
      <c r="B62">
        <v>715</v>
      </c>
      <c r="C62" s="23">
        <v>1.4662155234286886E-2</v>
      </c>
      <c r="D62">
        <v>746</v>
      </c>
      <c r="I62" s="23"/>
      <c r="O62" s="23"/>
    </row>
    <row r="63" spans="1:15" x14ac:dyDescent="0.25">
      <c r="A63" t="s">
        <v>121</v>
      </c>
      <c r="B63">
        <v>846</v>
      </c>
      <c r="C63" s="23">
        <v>1.7348508151338048E-2</v>
      </c>
      <c r="D63">
        <v>845</v>
      </c>
      <c r="I63" s="23"/>
      <c r="O63" s="23"/>
    </row>
    <row r="64" spans="1:15" x14ac:dyDescent="0.25">
      <c r="A64" t="s">
        <v>120</v>
      </c>
      <c r="B64">
        <v>1098</v>
      </c>
      <c r="C64" s="23">
        <v>2.2516148877268532E-2</v>
      </c>
      <c r="D64">
        <v>1100</v>
      </c>
      <c r="I64" s="23"/>
      <c r="O64" s="23"/>
    </row>
    <row r="65" spans="1:15" x14ac:dyDescent="0.25">
      <c r="A65" t="s">
        <v>65</v>
      </c>
      <c r="B65">
        <v>412</v>
      </c>
      <c r="C65" s="23">
        <v>8.4486824566799967E-3</v>
      </c>
      <c r="D65">
        <v>435</v>
      </c>
      <c r="I65" s="23"/>
      <c r="O65" s="23"/>
    </row>
    <row r="66" spans="1:15" x14ac:dyDescent="0.25">
      <c r="A66" t="s">
        <v>126</v>
      </c>
      <c r="B66">
        <v>934</v>
      </c>
      <c r="C66" s="23">
        <v>1.9153081103250282E-2</v>
      </c>
      <c r="D66">
        <v>973</v>
      </c>
      <c r="I66" s="23"/>
      <c r="O66" s="23"/>
    </row>
    <row r="67" spans="1:15" x14ac:dyDescent="0.25">
      <c r="A67" t="s">
        <v>173</v>
      </c>
      <c r="B67">
        <v>211</v>
      </c>
      <c r="C67" s="23">
        <v>4.3268737824259202E-3</v>
      </c>
      <c r="D67">
        <v>207</v>
      </c>
      <c r="I67" s="23"/>
      <c r="O67" s="23"/>
    </row>
    <row r="68" spans="1:15" x14ac:dyDescent="0.25">
      <c r="A68" t="s">
        <v>66</v>
      </c>
      <c r="B68">
        <v>645</v>
      </c>
      <c r="C68" s="23">
        <v>1.3226699477083975E-2</v>
      </c>
      <c r="D68">
        <v>642</v>
      </c>
      <c r="I68" s="23"/>
      <c r="O68" s="23"/>
    </row>
    <row r="69" spans="1:15" x14ac:dyDescent="0.25">
      <c r="A69" t="s">
        <v>122</v>
      </c>
      <c r="B69">
        <v>1135</v>
      </c>
      <c r="C69" s="23">
        <v>2.3274889777504356E-2</v>
      </c>
      <c r="D69">
        <v>1109</v>
      </c>
      <c r="I69" s="23"/>
      <c r="O69" s="23"/>
    </row>
    <row r="70" spans="1:15" x14ac:dyDescent="0.25">
      <c r="A70" t="s">
        <v>174</v>
      </c>
      <c r="B70">
        <v>91</v>
      </c>
      <c r="C70" s="23">
        <v>1.8660924843637856E-3</v>
      </c>
      <c r="D70">
        <v>114</v>
      </c>
      <c r="I70" s="23"/>
      <c r="O70" s="23"/>
    </row>
    <row r="71" spans="1:15" x14ac:dyDescent="0.25">
      <c r="A71" t="s">
        <v>60</v>
      </c>
      <c r="B71">
        <v>279</v>
      </c>
      <c r="C71" s="23">
        <v>5.721316517994463E-3</v>
      </c>
      <c r="D71">
        <v>308</v>
      </c>
      <c r="I71" s="23"/>
      <c r="O71" s="23"/>
    </row>
    <row r="72" spans="1:15" x14ac:dyDescent="0.25">
      <c r="A72" t="s">
        <v>175</v>
      </c>
      <c r="B72">
        <v>19</v>
      </c>
      <c r="C72" s="23">
        <v>3.8962370552650464E-4</v>
      </c>
      <c r="D72">
        <v>45</v>
      </c>
      <c r="I72" s="23"/>
      <c r="O72" s="23"/>
    </row>
    <row r="73" spans="1:15" x14ac:dyDescent="0.25">
      <c r="A73" t="s">
        <v>61</v>
      </c>
      <c r="B73">
        <v>254</v>
      </c>
      <c r="C73" s="23">
        <v>5.2086537475648518E-3</v>
      </c>
      <c r="D73">
        <v>247</v>
      </c>
      <c r="I73" s="23"/>
      <c r="O73" s="23"/>
    </row>
    <row r="74" spans="1:15" x14ac:dyDescent="0.25">
      <c r="A74" t="s">
        <v>113</v>
      </c>
      <c r="B74">
        <v>11</v>
      </c>
      <c r="C74" s="23">
        <v>2.2557161898902902E-4</v>
      </c>
      <c r="D74">
        <v>41</v>
      </c>
      <c r="I74" s="23"/>
      <c r="O74" s="23"/>
    </row>
    <row r="75" spans="1:15" x14ac:dyDescent="0.25">
      <c r="A75" t="s">
        <v>114</v>
      </c>
      <c r="B75">
        <v>771</v>
      </c>
      <c r="C75" s="23">
        <v>1.5810519840049216E-2</v>
      </c>
      <c r="D75">
        <v>769</v>
      </c>
      <c r="I75" s="23"/>
      <c r="O75" s="23"/>
    </row>
    <row r="76" spans="1:15" x14ac:dyDescent="0.25">
      <c r="A76" t="s">
        <v>117</v>
      </c>
      <c r="B76">
        <v>744</v>
      </c>
      <c r="C76" s="23">
        <v>1.5256844047985236E-2</v>
      </c>
      <c r="D76">
        <v>746</v>
      </c>
      <c r="I76" s="23"/>
      <c r="O76" s="23"/>
    </row>
    <row r="77" spans="1:15" x14ac:dyDescent="0.25">
      <c r="A77" t="s">
        <v>116</v>
      </c>
      <c r="B77">
        <v>0</v>
      </c>
      <c r="C77" s="23">
        <v>0</v>
      </c>
      <c r="D77">
        <v>30</v>
      </c>
      <c r="I77" s="23"/>
      <c r="O77" s="23"/>
    </row>
    <row r="78" spans="1:15" x14ac:dyDescent="0.25">
      <c r="A78" t="s">
        <v>53</v>
      </c>
      <c r="B78">
        <v>1410</v>
      </c>
      <c r="C78" s="23">
        <v>2.8914180252230082E-2</v>
      </c>
      <c r="D78">
        <v>1354</v>
      </c>
      <c r="I78" s="23"/>
      <c r="O78" s="23"/>
    </row>
    <row r="79" spans="1:15" x14ac:dyDescent="0.25">
      <c r="A79" t="s">
        <v>68</v>
      </c>
      <c r="B79">
        <v>2022</v>
      </c>
      <c r="C79" s="23">
        <v>4.146416487234697E-2</v>
      </c>
      <c r="D79">
        <v>1916</v>
      </c>
      <c r="I79" s="23"/>
      <c r="O79" s="23"/>
    </row>
    <row r="80" spans="1:15" x14ac:dyDescent="0.25">
      <c r="A80" t="s">
        <v>111</v>
      </c>
      <c r="B80">
        <v>43</v>
      </c>
      <c r="C80" s="23">
        <v>8.8177996513893163E-4</v>
      </c>
      <c r="D80">
        <v>66</v>
      </c>
      <c r="I80" s="23"/>
      <c r="O80" s="23"/>
    </row>
    <row r="81" spans="1:15" x14ac:dyDescent="0.25">
      <c r="A81" t="s">
        <v>118</v>
      </c>
      <c r="B81">
        <v>42</v>
      </c>
      <c r="C81" s="23">
        <v>8.6127345432174718E-4</v>
      </c>
      <c r="D81">
        <v>62</v>
      </c>
      <c r="I81" s="23"/>
      <c r="O81" s="23"/>
    </row>
    <row r="82" spans="1:15" x14ac:dyDescent="0.25">
      <c r="A82" t="s">
        <v>69</v>
      </c>
      <c r="B82">
        <v>526</v>
      </c>
      <c r="C82" s="23">
        <v>1.0786424689839024E-2</v>
      </c>
      <c r="D82">
        <v>522</v>
      </c>
      <c r="I82" s="23"/>
      <c r="O82" s="23"/>
    </row>
    <row r="83" spans="1:15" x14ac:dyDescent="0.25">
      <c r="A83" t="s">
        <v>176</v>
      </c>
      <c r="B83">
        <v>0</v>
      </c>
      <c r="C83" s="23">
        <v>0</v>
      </c>
      <c r="D83">
        <v>25</v>
      </c>
      <c r="I83" s="23"/>
      <c r="O83" s="23"/>
    </row>
    <row r="84" spans="1:15" x14ac:dyDescent="0.25">
      <c r="A84" t="s">
        <v>177</v>
      </c>
      <c r="B84">
        <v>48</v>
      </c>
      <c r="C84" s="23">
        <v>9.8431251922485386E-4</v>
      </c>
      <c r="D84">
        <v>90</v>
      </c>
      <c r="I84" s="23"/>
      <c r="O84" s="23"/>
    </row>
    <row r="85" spans="1:15" x14ac:dyDescent="0.25">
      <c r="A85" t="s">
        <v>119</v>
      </c>
      <c r="B85">
        <v>463</v>
      </c>
      <c r="C85" s="23">
        <v>9.4945145083564029E-3</v>
      </c>
      <c r="D85">
        <v>450</v>
      </c>
      <c r="I85" s="23"/>
      <c r="O85" s="23"/>
    </row>
    <row r="86" spans="1:15" x14ac:dyDescent="0.25">
      <c r="A86" t="s">
        <v>178</v>
      </c>
      <c r="B86">
        <v>39</v>
      </c>
      <c r="C86" s="23">
        <v>7.9975392187019373E-4</v>
      </c>
      <c r="D86">
        <v>75</v>
      </c>
      <c r="I86" s="23"/>
      <c r="O86" s="23"/>
    </row>
    <row r="87" spans="1:15" x14ac:dyDescent="0.25">
      <c r="A87" t="s">
        <v>59</v>
      </c>
      <c r="B87">
        <v>634</v>
      </c>
      <c r="C87" s="23">
        <v>1.3001127858094945E-2</v>
      </c>
      <c r="D87">
        <v>690</v>
      </c>
      <c r="I87" s="23"/>
      <c r="O87" s="23"/>
    </row>
    <row r="88" spans="1:15" x14ac:dyDescent="0.25">
      <c r="A88" t="s">
        <v>51</v>
      </c>
      <c r="B88">
        <v>2901</v>
      </c>
      <c r="C88" s="23">
        <v>5.9489387880652105E-2</v>
      </c>
      <c r="D88">
        <v>2896</v>
      </c>
      <c r="I88" s="23"/>
      <c r="O88" s="23"/>
    </row>
    <row r="89" spans="1:15" x14ac:dyDescent="0.25">
      <c r="A89" t="s">
        <v>128</v>
      </c>
      <c r="B89">
        <v>0</v>
      </c>
      <c r="C89" s="23">
        <v>0</v>
      </c>
      <c r="D89" t="s">
        <v>203</v>
      </c>
      <c r="I89" s="23"/>
      <c r="O89" s="23"/>
    </row>
    <row r="90" spans="1:15" x14ac:dyDescent="0.25">
      <c r="A90" t="s">
        <v>179</v>
      </c>
      <c r="B90">
        <v>0</v>
      </c>
      <c r="C90" s="23">
        <v>0</v>
      </c>
      <c r="D90">
        <v>0</v>
      </c>
      <c r="I90" s="23"/>
      <c r="O90" s="23"/>
    </row>
    <row r="91" spans="1:15" x14ac:dyDescent="0.25">
      <c r="A91" t="s">
        <v>180</v>
      </c>
      <c r="B91">
        <v>0</v>
      </c>
      <c r="C91" s="23">
        <v>0</v>
      </c>
      <c r="D91" t="s">
        <v>203</v>
      </c>
      <c r="I91" s="23"/>
      <c r="O91" s="23"/>
    </row>
    <row r="92" spans="1:15" x14ac:dyDescent="0.25">
      <c r="A92" t="s">
        <v>132</v>
      </c>
      <c r="B92">
        <v>48765</v>
      </c>
      <c r="C92" s="23">
        <f>B92/$B$92</f>
        <v>1</v>
      </c>
      <c r="D92">
        <v>50721</v>
      </c>
      <c r="I92" s="23"/>
      <c r="O92" s="23"/>
    </row>
  </sheetData>
  <sortState xmlns:xlrd2="http://schemas.microsoft.com/office/spreadsheetml/2017/richdata2" ref="M4:R45">
    <sortCondition ref="Q4:Q45"/>
  </sortState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6323A4-5CE1-415D-87CD-275213C95A54}">
  <sheetPr>
    <tabColor theme="9" tint="0.59999389629810485"/>
  </sheetPr>
  <dimension ref="A1:G42"/>
  <sheetViews>
    <sheetView tabSelected="1" topLeftCell="A6" workbookViewId="0">
      <selection activeCell="A9" sqref="A8:F39"/>
    </sheetView>
  </sheetViews>
  <sheetFormatPr baseColWidth="10" defaultColWidth="11.42578125" defaultRowHeight="15" x14ac:dyDescent="0.25"/>
  <cols>
    <col min="1" max="1" width="22" style="1" customWidth="1"/>
    <col min="2" max="16384" width="11.42578125" style="1"/>
  </cols>
  <sheetData>
    <row r="1" spans="1:7" x14ac:dyDescent="0.25">
      <c r="A1" s="2" t="s">
        <v>28</v>
      </c>
      <c r="B1" s="211" t="s">
        <v>258</v>
      </c>
    </row>
    <row r="3" spans="1:7" ht="18.75" x14ac:dyDescent="0.3">
      <c r="A3" s="29" t="str">
        <f>GRETA1!A3</f>
        <v>LLOCS DE TREBALL. RÈGIM ESPECIAL TREBALLADORS AUTÒNOMS</v>
      </c>
    </row>
    <row r="5" spans="1:7" x14ac:dyDescent="0.25">
      <c r="A5" s="28" t="str">
        <f>Índex!A43</f>
        <v>TRETA3</v>
      </c>
      <c r="C5" s="28" t="str">
        <f>Índex!A7</f>
        <v>1r trimestre 2026</v>
      </c>
    </row>
    <row r="6" spans="1:7" ht="15.75" thickBot="1" x14ac:dyDescent="0.3">
      <c r="A6" s="30" t="str">
        <f>Índex!B21</f>
        <v>Dades municipals.</v>
      </c>
      <c r="B6" s="31"/>
      <c r="C6" s="31"/>
      <c r="D6" s="31"/>
      <c r="E6" s="31"/>
      <c r="F6" s="31"/>
      <c r="G6" s="31"/>
    </row>
    <row r="8" spans="1:7" ht="15" customHeight="1" x14ac:dyDescent="0.25">
      <c r="B8" s="306" t="s">
        <v>202</v>
      </c>
      <c r="C8" s="306" t="s">
        <v>75</v>
      </c>
      <c r="D8" s="270" t="s">
        <v>76</v>
      </c>
      <c r="E8" s="270"/>
      <c r="F8" s="270"/>
    </row>
    <row r="9" spans="1:7" ht="22.5" customHeight="1" x14ac:dyDescent="0.25">
      <c r="B9" s="306" t="s">
        <v>33</v>
      </c>
      <c r="C9" s="306"/>
      <c r="D9" s="210">
        <v>2025</v>
      </c>
      <c r="E9" s="210">
        <v>2019</v>
      </c>
      <c r="F9" s="210">
        <v>2008</v>
      </c>
    </row>
    <row r="10" spans="1:7" x14ac:dyDescent="0.25">
      <c r="A10" s="55" t="s">
        <v>77</v>
      </c>
      <c r="B10" s="56">
        <v>640</v>
      </c>
      <c r="C10" s="57">
        <v>1.2922766279656739E-2</v>
      </c>
      <c r="D10" s="58">
        <v>0</v>
      </c>
      <c r="E10" s="58">
        <v>-4.6656298600311046E-3</v>
      </c>
      <c r="F10" s="58">
        <v>-0.17205692108667528</v>
      </c>
    </row>
    <row r="11" spans="1:7" x14ac:dyDescent="0.25">
      <c r="A11" s="55" t="s">
        <v>78</v>
      </c>
      <c r="B11" s="56">
        <v>555</v>
      </c>
      <c r="C11" s="57">
        <v>1.1206461383139828E-2</v>
      </c>
      <c r="D11" s="58">
        <v>-8.9285714285714281E-3</v>
      </c>
      <c r="E11" s="58">
        <v>-0.21276595744680851</v>
      </c>
      <c r="F11" s="58">
        <v>-5.9322033898305086E-2</v>
      </c>
    </row>
    <row r="12" spans="1:7" x14ac:dyDescent="0.25">
      <c r="A12" s="55" t="s">
        <v>79</v>
      </c>
      <c r="B12" s="56">
        <v>4940</v>
      </c>
      <c r="C12" s="57">
        <v>9.9747602221100448E-2</v>
      </c>
      <c r="D12" s="58">
        <v>6.1099796334012219E-3</v>
      </c>
      <c r="E12" s="58">
        <v>-6.7748631817324018E-2</v>
      </c>
      <c r="F12" s="58">
        <v>-5.4183419490714146E-2</v>
      </c>
    </row>
    <row r="13" spans="1:7" x14ac:dyDescent="0.25">
      <c r="A13" s="55" t="s">
        <v>80</v>
      </c>
      <c r="B13" s="56">
        <v>140</v>
      </c>
      <c r="C13" s="57">
        <v>2.8268551236749115E-3</v>
      </c>
      <c r="D13" s="58">
        <v>0</v>
      </c>
      <c r="E13" s="58">
        <v>-0.14634146341463414</v>
      </c>
      <c r="F13" s="58">
        <v>-6.6666666666666666E-2</v>
      </c>
    </row>
    <row r="14" spans="1:7" x14ac:dyDescent="0.25">
      <c r="A14" s="55" t="s">
        <v>81</v>
      </c>
      <c r="B14" s="56">
        <v>625</v>
      </c>
      <c r="C14" s="57">
        <v>1.2619888944977285E-2</v>
      </c>
      <c r="D14" s="58">
        <v>0</v>
      </c>
      <c r="E14" s="58">
        <v>-0.26210153482880755</v>
      </c>
      <c r="F14" s="58">
        <v>-0.20886075949367089</v>
      </c>
    </row>
    <row r="15" spans="1:7" x14ac:dyDescent="0.25">
      <c r="A15" s="55" t="s">
        <v>82</v>
      </c>
      <c r="B15" s="56">
        <v>295</v>
      </c>
      <c r="C15" s="57">
        <v>5.9565875820292782E-3</v>
      </c>
      <c r="D15" s="58">
        <v>0</v>
      </c>
      <c r="E15" s="58">
        <v>-0.32801822323462415</v>
      </c>
      <c r="F15" s="58">
        <v>-0.15472779369627507</v>
      </c>
    </row>
    <row r="16" spans="1:7" x14ac:dyDescent="0.25">
      <c r="A16" s="55" t="s">
        <v>83</v>
      </c>
      <c r="B16" s="56">
        <v>985</v>
      </c>
      <c r="C16" s="57">
        <v>1.98889449772842E-2</v>
      </c>
      <c r="D16" s="58">
        <v>-2.9556650246305417E-2</v>
      </c>
      <c r="E16" s="58">
        <v>-0.27891654465592974</v>
      </c>
      <c r="F16" s="58">
        <v>-0.26161919040479759</v>
      </c>
    </row>
    <row r="17" spans="1:6" x14ac:dyDescent="0.25">
      <c r="A17" s="55" t="s">
        <v>84</v>
      </c>
      <c r="B17" s="56">
        <v>4990</v>
      </c>
      <c r="C17" s="57">
        <v>0.10075719333669864</v>
      </c>
      <c r="D17" s="58">
        <v>2.0449897750511249E-2</v>
      </c>
      <c r="E17" s="58">
        <v>0.19664268585131894</v>
      </c>
      <c r="F17" s="58">
        <v>5.5191372383167688E-2</v>
      </c>
    </row>
    <row r="18" spans="1:6" x14ac:dyDescent="0.25">
      <c r="A18" s="55" t="s">
        <v>87</v>
      </c>
      <c r="B18" s="56">
        <v>365</v>
      </c>
      <c r="C18" s="57">
        <v>7.3700151438667342E-3</v>
      </c>
      <c r="D18" s="58">
        <v>1.3888888888888888E-2</v>
      </c>
      <c r="E18" s="58">
        <v>-8.152173913043478E-3</v>
      </c>
      <c r="F18" s="58">
        <v>-1.6172506738544475E-2</v>
      </c>
    </row>
    <row r="19" spans="1:6" x14ac:dyDescent="0.25">
      <c r="A19" s="55" t="s">
        <v>88</v>
      </c>
      <c r="B19" s="56">
        <v>3080</v>
      </c>
      <c r="C19" s="57">
        <v>6.219081272084806E-2</v>
      </c>
      <c r="D19" s="58">
        <v>-4.8465266558966073E-3</v>
      </c>
      <c r="E19" s="58">
        <v>6.6851402840318666E-2</v>
      </c>
      <c r="F19" s="58">
        <v>-8.7407407407407406E-2</v>
      </c>
    </row>
    <row r="20" spans="1:6" x14ac:dyDescent="0.25">
      <c r="A20" s="55" t="s">
        <v>89</v>
      </c>
      <c r="B20" s="56">
        <v>1350</v>
      </c>
      <c r="C20" s="57">
        <v>2.7258960121150935E-2</v>
      </c>
      <c r="D20" s="58">
        <v>1.5037593984962405E-2</v>
      </c>
      <c r="E20" s="58">
        <v>5.3864168618266976E-2</v>
      </c>
      <c r="F20" s="58">
        <v>-0.11359159553512804</v>
      </c>
    </row>
    <row r="21" spans="1:6" x14ac:dyDescent="0.25">
      <c r="A21" s="55" t="s">
        <v>91</v>
      </c>
      <c r="B21" s="56">
        <v>2895</v>
      </c>
      <c r="C21" s="57">
        <v>5.845532559313478E-2</v>
      </c>
      <c r="D21" s="58">
        <v>-3.4423407917383822E-3</v>
      </c>
      <c r="E21" s="58">
        <v>-6.8233022207917604E-2</v>
      </c>
      <c r="F21" s="58">
        <v>-0.22427652733118972</v>
      </c>
    </row>
    <row r="22" spans="1:6" x14ac:dyDescent="0.25">
      <c r="A22" s="55" t="s">
        <v>92</v>
      </c>
      <c r="B22" s="56">
        <v>3000</v>
      </c>
      <c r="C22" s="57">
        <v>6.0575466935890963E-2</v>
      </c>
      <c r="D22" s="58">
        <v>2.0408163265306121E-2</v>
      </c>
      <c r="E22" s="58">
        <v>1.1804384485666104E-2</v>
      </c>
      <c r="F22" s="58">
        <v>-0.10767400356930398</v>
      </c>
    </row>
    <row r="23" spans="1:6" x14ac:dyDescent="0.25">
      <c r="A23" s="55" t="s">
        <v>93</v>
      </c>
      <c r="B23" s="56">
        <v>245</v>
      </c>
      <c r="C23" s="57">
        <v>4.9469964664310955E-3</v>
      </c>
      <c r="D23" s="58">
        <v>4.2553191489361701E-2</v>
      </c>
      <c r="E23" s="58">
        <v>-0.18333333333333332</v>
      </c>
      <c r="F23" s="58">
        <v>-0.19141914191419143</v>
      </c>
    </row>
    <row r="24" spans="1:6" x14ac:dyDescent="0.25">
      <c r="A24" s="55" t="s">
        <v>94</v>
      </c>
      <c r="B24" s="56">
        <v>1525</v>
      </c>
      <c r="C24" s="57">
        <v>3.0792529025744572E-2</v>
      </c>
      <c r="D24" s="58">
        <v>2.0066889632107024E-2</v>
      </c>
      <c r="E24" s="58">
        <v>0.34479717813051147</v>
      </c>
      <c r="F24" s="58">
        <v>1.8704074816299265E-2</v>
      </c>
    </row>
    <row r="25" spans="1:6" x14ac:dyDescent="0.25">
      <c r="A25" s="55" t="s">
        <v>190</v>
      </c>
      <c r="B25" s="56">
        <v>1885</v>
      </c>
      <c r="C25" s="57">
        <v>3.8061585058051489E-2</v>
      </c>
      <c r="D25" s="58">
        <v>2.4456521739130436E-2</v>
      </c>
      <c r="E25" s="58">
        <v>6.6779852857951336E-2</v>
      </c>
      <c r="F25" s="58">
        <v>3.5145524437122461E-2</v>
      </c>
    </row>
    <row r="26" spans="1:6" x14ac:dyDescent="0.25">
      <c r="A26" s="55" t="s">
        <v>191</v>
      </c>
      <c r="B26" s="56">
        <v>1330</v>
      </c>
      <c r="C26" s="57">
        <v>2.6855123674911659E-2</v>
      </c>
      <c r="D26" s="58">
        <v>7.575757575757576E-3</v>
      </c>
      <c r="E26" s="58">
        <v>-1.4084507042253521E-2</v>
      </c>
      <c r="F26" s="58">
        <v>-0.14027149321266968</v>
      </c>
    </row>
    <row r="27" spans="1:6" x14ac:dyDescent="0.25">
      <c r="A27" s="55" t="s">
        <v>192</v>
      </c>
      <c r="B27" s="56">
        <v>705</v>
      </c>
      <c r="C27" s="57">
        <v>1.4235234729934376E-2</v>
      </c>
      <c r="D27" s="58">
        <v>1.4388489208633094E-2</v>
      </c>
      <c r="E27" s="58">
        <v>-0.17253521126760563</v>
      </c>
      <c r="F27" s="58">
        <v>-0.16961130742049471</v>
      </c>
    </row>
    <row r="28" spans="1:6" x14ac:dyDescent="0.25">
      <c r="A28" s="55" t="s">
        <v>95</v>
      </c>
      <c r="B28" s="56">
        <v>1505</v>
      </c>
      <c r="C28" s="57">
        <v>3.03886925795053E-2</v>
      </c>
      <c r="D28" s="58">
        <v>2.0338983050847456E-2</v>
      </c>
      <c r="E28" s="58">
        <v>0.16938616938616938</v>
      </c>
      <c r="F28" s="58">
        <v>1.7579445571331981E-2</v>
      </c>
    </row>
    <row r="29" spans="1:6" x14ac:dyDescent="0.25">
      <c r="A29" s="55" t="s">
        <v>96</v>
      </c>
      <c r="B29" s="56">
        <v>4395</v>
      </c>
      <c r="C29" s="57">
        <v>8.8743059061080265E-2</v>
      </c>
      <c r="D29" s="58">
        <v>2.5670945157526253E-2</v>
      </c>
      <c r="E29" s="58">
        <v>3.048065650644783E-2</v>
      </c>
      <c r="F29" s="58">
        <v>-0.16317593297791316</v>
      </c>
    </row>
    <row r="30" spans="1:6" x14ac:dyDescent="0.25">
      <c r="A30" s="55" t="s">
        <v>97</v>
      </c>
      <c r="B30" s="56">
        <v>250</v>
      </c>
      <c r="C30" s="57">
        <v>5.0479555779909136E-3</v>
      </c>
      <c r="D30" s="58">
        <v>-3.8461538461538464E-2</v>
      </c>
      <c r="E30" s="58">
        <v>-0.29378531073446329</v>
      </c>
      <c r="F30" s="58">
        <v>-0.31318681318681318</v>
      </c>
    </row>
    <row r="31" spans="1:6" x14ac:dyDescent="0.25">
      <c r="A31" s="55" t="s">
        <v>98</v>
      </c>
      <c r="B31" s="56">
        <v>495</v>
      </c>
      <c r="C31" s="57">
        <v>9.9949520444220091E-3</v>
      </c>
      <c r="D31" s="58">
        <v>-0.01</v>
      </c>
      <c r="E31" s="58">
        <v>-0.11449016100178891</v>
      </c>
      <c r="F31" s="58">
        <v>-3.6964980544747082E-2</v>
      </c>
    </row>
    <row r="32" spans="1:6" x14ac:dyDescent="0.25">
      <c r="A32" s="55" t="s">
        <v>99</v>
      </c>
      <c r="B32" s="56">
        <v>2555</v>
      </c>
      <c r="C32" s="57">
        <v>5.1590106007067135E-2</v>
      </c>
      <c r="D32" s="58">
        <v>-1.160541586073501E-2</v>
      </c>
      <c r="E32" s="58">
        <v>-8.0935251798561147E-2</v>
      </c>
      <c r="F32" s="58">
        <v>-0.13944088918827888</v>
      </c>
    </row>
    <row r="33" spans="1:6" x14ac:dyDescent="0.25">
      <c r="A33" s="55" t="s">
        <v>100</v>
      </c>
      <c r="B33" s="56">
        <v>2010</v>
      </c>
      <c r="C33" s="57">
        <v>4.0585562847046945E-2</v>
      </c>
      <c r="D33" s="58">
        <v>2.030456852791878E-2</v>
      </c>
      <c r="E33" s="58">
        <v>-6.4245810055865923E-2</v>
      </c>
      <c r="F33" s="58">
        <v>-9.9865651589789523E-2</v>
      </c>
    </row>
    <row r="34" spans="1:6" x14ac:dyDescent="0.25">
      <c r="A34" s="55" t="s">
        <v>101</v>
      </c>
      <c r="B34" s="56">
        <v>1615</v>
      </c>
      <c r="C34" s="57">
        <v>3.2609793033821305E-2</v>
      </c>
      <c r="D34" s="58">
        <v>9.3749999999999997E-3</v>
      </c>
      <c r="E34" s="58">
        <v>-5.3895723491505565E-2</v>
      </c>
      <c r="F34" s="58">
        <v>-7.5558099599313103E-2</v>
      </c>
    </row>
    <row r="35" spans="1:6" x14ac:dyDescent="0.25">
      <c r="A35" s="55" t="s">
        <v>102</v>
      </c>
      <c r="B35" s="56">
        <v>1520</v>
      </c>
      <c r="C35" s="57">
        <v>3.0691569914184754E-2</v>
      </c>
      <c r="D35" s="58">
        <v>-1.935483870967742E-2</v>
      </c>
      <c r="E35" s="58">
        <v>-8.2679541339770665E-2</v>
      </c>
      <c r="F35" s="58">
        <v>-0.22606924643584522</v>
      </c>
    </row>
    <row r="36" spans="1:6" x14ac:dyDescent="0.25">
      <c r="A36" s="55" t="s">
        <v>103</v>
      </c>
      <c r="B36" s="56">
        <v>470</v>
      </c>
      <c r="C36" s="57">
        <v>9.4901564866229169E-3</v>
      </c>
      <c r="D36" s="58">
        <v>1.0752688172043012E-2</v>
      </c>
      <c r="E36" s="58">
        <v>-0.24437299035369775</v>
      </c>
      <c r="F36" s="58">
        <v>-0.1952054794520548</v>
      </c>
    </row>
    <row r="37" spans="1:6" x14ac:dyDescent="0.25">
      <c r="A37" s="55" t="s">
        <v>104</v>
      </c>
      <c r="B37" s="56">
        <v>390</v>
      </c>
      <c r="C37" s="57">
        <v>7.8748107016658256E-3</v>
      </c>
      <c r="D37" s="58">
        <v>0</v>
      </c>
      <c r="E37" s="58">
        <v>-0.27102803738317754</v>
      </c>
      <c r="F37" s="58">
        <v>-0.2152917505030181</v>
      </c>
    </row>
    <row r="38" spans="1:6" x14ac:dyDescent="0.25">
      <c r="A38" s="55" t="s">
        <v>105</v>
      </c>
      <c r="B38" s="56">
        <v>1020</v>
      </c>
      <c r="C38" s="57">
        <v>2.0595658758202927E-2</v>
      </c>
      <c r="D38" s="58">
        <v>3.0303030303030304E-2</v>
      </c>
      <c r="E38" s="58">
        <v>-0.10526315789473684</v>
      </c>
      <c r="F38" s="58">
        <v>-0.17073170731707318</v>
      </c>
    </row>
    <row r="39" spans="1:6" x14ac:dyDescent="0.25">
      <c r="A39" s="55" t="s">
        <v>106</v>
      </c>
      <c r="B39" s="56">
        <v>3750</v>
      </c>
      <c r="C39" s="57">
        <v>7.5719333669863706E-2</v>
      </c>
      <c r="D39" s="58">
        <v>1.4884979702300407E-2</v>
      </c>
      <c r="E39" s="58">
        <v>-8.9852008456659613E-3</v>
      </c>
      <c r="F39" s="58">
        <v>-0.15616561656165617</v>
      </c>
    </row>
    <row r="40" spans="1:6" x14ac:dyDescent="0.25">
      <c r="A40" s="59" t="s">
        <v>29</v>
      </c>
      <c r="B40" s="60">
        <v>49525</v>
      </c>
      <c r="C40" s="61">
        <v>1</v>
      </c>
      <c r="D40" s="58">
        <v>9.5810824584649876E-3</v>
      </c>
      <c r="E40" s="58">
        <v>-1.8937818189021613E-2</v>
      </c>
      <c r="F40" s="58">
        <v>-0.10918248043888838</v>
      </c>
    </row>
    <row r="41" spans="1:6" ht="22.5" customHeight="1" x14ac:dyDescent="0.25"/>
    <row r="42" spans="1:6" x14ac:dyDescent="0.25">
      <c r="A42" s="43" t="s">
        <v>208</v>
      </c>
    </row>
  </sheetData>
  <sortState xmlns:xlrd2="http://schemas.microsoft.com/office/spreadsheetml/2017/richdata2" ref="A10:F39">
    <sortCondition ref="A10:A39"/>
  </sortState>
  <mergeCells count="2">
    <mergeCell ref="B8:B9"/>
    <mergeCell ref="C8:C9"/>
  </mergeCells>
  <conditionalFormatting sqref="C10:C39">
    <cfRule type="colorScale" priority="2">
      <colorScale>
        <cfvo type="min"/>
        <cfvo type="max"/>
        <color rgb="FFFFEF9C"/>
        <color rgb="FF63BE7B"/>
      </colorScale>
    </cfRule>
  </conditionalFormatting>
  <conditionalFormatting sqref="D10:F40">
    <cfRule type="dataBar" priority="21">
      <dataBar>
        <cfvo type="min"/>
        <cfvo type="max"/>
        <color rgb="FF92D050"/>
      </dataBar>
      <extLst>
        <ext xmlns:x14="http://schemas.microsoft.com/office/spreadsheetml/2009/9/main" uri="{B025F937-C7B1-47D3-B67F-A62EFF666E3E}">
          <x14:id>{C82B19C7-DAD6-42D9-A94E-3A82D97F897A}</x14:id>
        </ext>
      </extLst>
    </cfRule>
  </conditionalFormatting>
  <hyperlinks>
    <hyperlink ref="A1" location="Índex!A1" display="TORNAR A L'ÍNDEX" xr:uid="{18903ECD-15CB-468F-987B-C5ACD16CFC9F}"/>
  </hyperlinks>
  <pageMargins left="0.7" right="0.7" top="0.75" bottom="0.75" header="0.3" footer="0.3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C82B19C7-DAD6-42D9-A94E-3A82D97F897A}">
            <x14:dataBar minLength="0" maxLength="100" direction="leftToRight">
              <x14:cfvo type="autoMin"/>
              <x14:cfvo type="autoMax"/>
              <x14:negativeFillColor rgb="FFFF0000"/>
              <x14:axisColor rgb="FF000000"/>
            </x14:dataBar>
          </x14:cfRule>
          <xm:sqref>D10:F40</xm:sqref>
        </x14:conditionalFormatting>
      </x14:conditionalFormattings>
    </ext>
  </extLst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77C37C-915B-4ED4-A4EA-6D2158061AEC}">
  <sheetPr>
    <tabColor theme="9" tint="0.59999389629810485"/>
  </sheetPr>
  <dimension ref="A1:L28"/>
  <sheetViews>
    <sheetView workbookViewId="0">
      <selection activeCell="B1" sqref="B1"/>
    </sheetView>
  </sheetViews>
  <sheetFormatPr baseColWidth="10" defaultRowHeight="15" x14ac:dyDescent="0.25"/>
  <cols>
    <col min="1" max="1" width="31.28515625" style="1" customWidth="1"/>
    <col min="2" max="3" width="11.42578125" style="1"/>
    <col min="4" max="5" width="13.140625" style="1" customWidth="1"/>
    <col min="6" max="16384" width="11.42578125" style="1"/>
  </cols>
  <sheetData>
    <row r="1" spans="1:12" x14ac:dyDescent="0.25">
      <c r="A1" s="2" t="s">
        <v>28</v>
      </c>
      <c r="B1" s="211"/>
    </row>
    <row r="3" spans="1:12" ht="18.75" x14ac:dyDescent="0.3">
      <c r="A3" s="29" t="str">
        <f>Índex!A45</f>
        <v>ANÀLISI SEGONS 7 SECTORS PRODUCTIUS</v>
      </c>
    </row>
    <row r="5" spans="1:12" s="28" customFormat="1" x14ac:dyDescent="0.25">
      <c r="A5" s="28" t="str">
        <f>Índex!A47</f>
        <v>T7S1</v>
      </c>
      <c r="B5" s="28" t="str">
        <f>Índex!A7</f>
        <v>1r trimestre 2026</v>
      </c>
    </row>
    <row r="6" spans="1:12" s="28" customFormat="1" ht="15.75" thickBot="1" x14ac:dyDescent="0.3">
      <c r="A6" s="30" t="str">
        <f>Índex!B47</f>
        <v>Llocs de treball segons àmbit territorial</v>
      </c>
      <c r="B6" s="31"/>
      <c r="C6" s="31"/>
      <c r="D6" s="31"/>
      <c r="E6" s="31"/>
      <c r="F6" s="31"/>
      <c r="G6" s="31"/>
      <c r="H6" s="31"/>
      <c r="I6" s="31"/>
      <c r="L6" s="149"/>
    </row>
    <row r="7" spans="1:12" x14ac:dyDescent="0.25">
      <c r="A7" s="150" t="s">
        <v>228</v>
      </c>
      <c r="B7" s="90"/>
      <c r="C7" s="90"/>
      <c r="D7" s="90"/>
      <c r="E7" s="90"/>
      <c r="F7" s="90"/>
      <c r="G7" s="90"/>
      <c r="L7" s="2"/>
    </row>
    <row r="8" spans="1:12" x14ac:dyDescent="0.25">
      <c r="A8" s="90"/>
      <c r="B8" s="318" t="s">
        <v>29</v>
      </c>
      <c r="C8" s="319"/>
      <c r="D8" s="320" t="s">
        <v>281</v>
      </c>
      <c r="E8" s="321"/>
      <c r="F8" s="320" t="s">
        <v>32</v>
      </c>
      <c r="G8" s="304"/>
    </row>
    <row r="9" spans="1:12" x14ac:dyDescent="0.25">
      <c r="A9" s="89"/>
      <c r="B9" s="87" t="s">
        <v>55</v>
      </c>
      <c r="C9" s="88" t="s">
        <v>56</v>
      </c>
      <c r="D9" s="87" t="s">
        <v>55</v>
      </c>
      <c r="E9" s="88" t="s">
        <v>56</v>
      </c>
      <c r="F9" s="87" t="s">
        <v>55</v>
      </c>
      <c r="G9" s="87" t="s">
        <v>56</v>
      </c>
    </row>
    <row r="10" spans="1:12" x14ac:dyDescent="0.25">
      <c r="A10" s="86" t="s">
        <v>226</v>
      </c>
      <c r="B10" s="85">
        <v>460</v>
      </c>
      <c r="C10" s="236">
        <v>1.2502378169760551E-3</v>
      </c>
      <c r="D10" s="235">
        <v>2975</v>
      </c>
      <c r="E10" s="236">
        <v>1.1518551643765077E-3</v>
      </c>
      <c r="F10" s="235">
        <v>31555</v>
      </c>
      <c r="G10" s="236">
        <v>8.3324641305309362E-3</v>
      </c>
      <c r="H10" s="186"/>
      <c r="I10" s="186"/>
    </row>
    <row r="11" spans="1:12" x14ac:dyDescent="0.25">
      <c r="A11" s="84" t="s">
        <v>225</v>
      </c>
      <c r="B11" s="83">
        <v>26245</v>
      </c>
      <c r="C11" s="238">
        <v>7.1331503275079505E-2</v>
      </c>
      <c r="D11" s="237">
        <v>135840</v>
      </c>
      <c r="E11" s="238">
        <v>5.2594287572741108E-2</v>
      </c>
      <c r="F11" s="237">
        <v>228360</v>
      </c>
      <c r="G11" s="238">
        <v>6.0301109454858011E-2</v>
      </c>
      <c r="H11" s="186"/>
      <c r="I11" s="186"/>
    </row>
    <row r="12" spans="1:12" x14ac:dyDescent="0.25">
      <c r="A12" s="84" t="s">
        <v>224</v>
      </c>
      <c r="B12" s="83">
        <v>70465</v>
      </c>
      <c r="C12" s="238">
        <v>0.19151740820264723</v>
      </c>
      <c r="D12" s="237">
        <v>408315</v>
      </c>
      <c r="E12" s="238">
        <v>0.15809066939240124</v>
      </c>
      <c r="F12" s="237">
        <v>593155</v>
      </c>
      <c r="G12" s="238">
        <v>0.15662946478672404</v>
      </c>
      <c r="H12" s="186"/>
      <c r="I12" s="186"/>
    </row>
    <row r="13" spans="1:12" x14ac:dyDescent="0.25">
      <c r="A13" s="84" t="s">
        <v>223</v>
      </c>
      <c r="B13" s="83">
        <v>52090</v>
      </c>
      <c r="C13" s="238">
        <v>0.14157584323104938</v>
      </c>
      <c r="D13" s="237">
        <v>270675</v>
      </c>
      <c r="E13" s="238">
        <v>0.10479946104793654</v>
      </c>
      <c r="F13" s="237">
        <v>474035</v>
      </c>
      <c r="G13" s="238">
        <v>0.12517444570167111</v>
      </c>
      <c r="H13" s="186"/>
      <c r="I13" s="186"/>
    </row>
    <row r="14" spans="1:12" x14ac:dyDescent="0.25">
      <c r="A14" s="84" t="s">
        <v>222</v>
      </c>
      <c r="B14" s="83">
        <v>58865</v>
      </c>
      <c r="C14" s="238">
        <v>0.15998967194846847</v>
      </c>
      <c r="D14" s="237">
        <v>560180</v>
      </c>
      <c r="E14" s="238">
        <v>0.21688948772451497</v>
      </c>
      <c r="F14" s="237">
        <v>822620</v>
      </c>
      <c r="G14" s="238">
        <v>0.21722236232157688</v>
      </c>
      <c r="H14" s="186"/>
      <c r="I14" s="186"/>
    </row>
    <row r="15" spans="1:12" x14ac:dyDescent="0.25">
      <c r="A15" s="84" t="s">
        <v>221</v>
      </c>
      <c r="B15" s="83">
        <v>47700</v>
      </c>
      <c r="C15" s="238">
        <v>0.12964422580382137</v>
      </c>
      <c r="D15" s="237">
        <v>358135</v>
      </c>
      <c r="E15" s="238">
        <v>0.13866206698957328</v>
      </c>
      <c r="F15" s="237">
        <v>552300</v>
      </c>
      <c r="G15" s="238">
        <v>0.14584122767524119</v>
      </c>
      <c r="H15" s="186"/>
      <c r="I15" s="186"/>
    </row>
    <row r="16" spans="1:12" ht="15.75" thickBot="1" x14ac:dyDescent="0.3">
      <c r="A16" s="82" t="s">
        <v>220</v>
      </c>
      <c r="B16" s="81">
        <v>112105</v>
      </c>
      <c r="C16" s="240">
        <v>0.30469110972195795</v>
      </c>
      <c r="D16" s="239">
        <v>846670</v>
      </c>
      <c r="E16" s="240">
        <v>0.32781217210845637</v>
      </c>
      <c r="F16" s="239">
        <v>1084970</v>
      </c>
      <c r="G16" s="240">
        <v>0.28649892592939785</v>
      </c>
      <c r="H16" s="186"/>
      <c r="I16" s="186"/>
    </row>
    <row r="17" spans="1:7" ht="15.75" thickBot="1" x14ac:dyDescent="0.3">
      <c r="A17" s="80" t="s">
        <v>132</v>
      </c>
      <c r="B17" s="78">
        <v>367930</v>
      </c>
      <c r="C17" s="79">
        <v>1</v>
      </c>
      <c r="D17" s="241">
        <v>2582790</v>
      </c>
      <c r="E17" s="242">
        <v>1</v>
      </c>
      <c r="F17" s="241">
        <v>3786995</v>
      </c>
      <c r="G17" s="242">
        <v>1</v>
      </c>
    </row>
    <row r="18" spans="1:7" x14ac:dyDescent="0.25">
      <c r="A18" s="151" t="s">
        <v>282</v>
      </c>
      <c r="B18" s="151"/>
      <c r="C18" s="151"/>
      <c r="D18" s="151"/>
      <c r="E18" s="151"/>
      <c r="F18" s="151"/>
      <c r="G18" s="151"/>
    </row>
    <row r="19" spans="1:7" x14ac:dyDescent="0.25">
      <c r="A19" s="148"/>
      <c r="B19" s="77"/>
      <c r="C19" s="77"/>
      <c r="D19" s="77"/>
      <c r="E19" s="77"/>
      <c r="F19" s="77"/>
      <c r="G19" s="77"/>
    </row>
    <row r="24" spans="1:7" x14ac:dyDescent="0.25">
      <c r="C24" s="72"/>
    </row>
    <row r="25" spans="1:7" x14ac:dyDescent="0.25">
      <c r="C25" s="72"/>
    </row>
    <row r="26" spans="1:7" x14ac:dyDescent="0.25">
      <c r="C26" s="72"/>
    </row>
    <row r="28" spans="1:7" x14ac:dyDescent="0.25">
      <c r="B28" s="72"/>
    </row>
  </sheetData>
  <mergeCells count="3">
    <mergeCell ref="B8:C8"/>
    <mergeCell ref="D8:E8"/>
    <mergeCell ref="F8:G8"/>
  </mergeCells>
  <conditionalFormatting sqref="C10:C16">
    <cfRule type="colorScale" priority="2">
      <colorScale>
        <cfvo type="min"/>
        <cfvo type="max"/>
        <color rgb="FFFFEF9C"/>
        <color rgb="FF63BE7B"/>
      </colorScale>
    </cfRule>
  </conditionalFormatting>
  <conditionalFormatting sqref="E10:E16">
    <cfRule type="colorScale" priority="5">
      <colorScale>
        <cfvo type="min"/>
        <cfvo type="max"/>
        <color rgb="FFFFEF9C"/>
        <color rgb="FF63BE7B"/>
      </colorScale>
    </cfRule>
  </conditionalFormatting>
  <conditionalFormatting sqref="G10:G16">
    <cfRule type="colorScale" priority="1">
      <colorScale>
        <cfvo type="min"/>
        <cfvo type="max"/>
        <color rgb="FFFFEF9C"/>
        <color rgb="FF63BE7B"/>
      </colorScale>
    </cfRule>
  </conditionalFormatting>
  <hyperlinks>
    <hyperlink ref="A1" location="Índex!A1" display="TORNAR A L'ÍNDEX" xr:uid="{E262D918-308E-496B-9808-D33BC31A16AB}"/>
  </hyperlink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637B4A-4558-4A5D-8D56-7F2CCB1CCEE8}">
  <sheetPr>
    <tabColor theme="9" tint="0.59999389629810485"/>
  </sheetPr>
  <dimension ref="A1:L42"/>
  <sheetViews>
    <sheetView workbookViewId="0">
      <selection activeCell="B1" sqref="B1"/>
    </sheetView>
  </sheetViews>
  <sheetFormatPr baseColWidth="10" defaultRowHeight="15" x14ac:dyDescent="0.25"/>
  <cols>
    <col min="1" max="1" width="31.28515625" style="1" customWidth="1"/>
    <col min="2" max="16384" width="11.42578125" style="1"/>
  </cols>
  <sheetData>
    <row r="1" spans="1:9" x14ac:dyDescent="0.25">
      <c r="A1" s="2" t="s">
        <v>28</v>
      </c>
      <c r="B1" s="211" t="s">
        <v>258</v>
      </c>
    </row>
    <row r="3" spans="1:9" ht="18.75" x14ac:dyDescent="0.3">
      <c r="A3" s="29" t="str">
        <f>Índex!A45</f>
        <v>ANÀLISI SEGONS 7 SECTORS PRODUCTIUS</v>
      </c>
    </row>
    <row r="4" spans="1:9" ht="18.75" x14ac:dyDescent="0.3">
      <c r="A4" s="29"/>
    </row>
    <row r="5" spans="1:9" x14ac:dyDescent="0.25">
      <c r="A5" s="28" t="str">
        <f>Índex!A48</f>
        <v>G7S1</v>
      </c>
      <c r="C5" s="28" t="str">
        <f>Índex!A7</f>
        <v>1r trimestre 2026</v>
      </c>
    </row>
    <row r="6" spans="1:9" ht="15.75" thickBot="1" x14ac:dyDescent="0.3">
      <c r="A6" s="30" t="str">
        <f>Índex!B48</f>
        <v>Variació intertrimestral llocs de treball. Baix Llobregat.</v>
      </c>
      <c r="B6" s="31"/>
      <c r="C6" s="31"/>
      <c r="D6" s="31"/>
      <c r="E6" s="31"/>
      <c r="F6" s="31"/>
      <c r="G6" s="31"/>
      <c r="H6" s="31"/>
      <c r="I6" s="31"/>
    </row>
    <row r="25" spans="1:12" x14ac:dyDescent="0.25">
      <c r="A25" s="151" t="s">
        <v>282</v>
      </c>
    </row>
    <row r="26" spans="1:12" x14ac:dyDescent="0.25">
      <c r="D26" s="208"/>
      <c r="E26" s="36"/>
      <c r="F26" s="208"/>
    </row>
    <row r="27" spans="1:12" ht="45" x14ac:dyDescent="0.25">
      <c r="B27" s="254" t="s">
        <v>388</v>
      </c>
      <c r="C27" s="254" t="s">
        <v>283</v>
      </c>
      <c r="D27" s="36"/>
      <c r="E27" s="279" t="s">
        <v>387</v>
      </c>
      <c r="F27" s="36"/>
      <c r="G27" s="36"/>
      <c r="H27" s="36"/>
      <c r="I27" s="36"/>
      <c r="J27" s="36"/>
      <c r="K27" s="36"/>
      <c r="L27" s="36"/>
    </row>
    <row r="28" spans="1:12" x14ac:dyDescent="0.25">
      <c r="A28" s="146" t="s">
        <v>234</v>
      </c>
      <c r="B28" s="142">
        <v>460</v>
      </c>
      <c r="C28" s="139">
        <f>+B28/E28-1</f>
        <v>1.098901098901095E-2</v>
      </c>
      <c r="D28" s="36"/>
      <c r="E28" s="280">
        <v>455</v>
      </c>
      <c r="F28" s="36"/>
      <c r="G28" s="36"/>
      <c r="H28" s="36"/>
      <c r="I28" s="36"/>
      <c r="J28" s="36"/>
      <c r="K28" s="36"/>
      <c r="L28" s="36"/>
    </row>
    <row r="29" spans="1:12" x14ac:dyDescent="0.25">
      <c r="A29" s="152" t="s">
        <v>235</v>
      </c>
      <c r="B29" s="142">
        <v>26245</v>
      </c>
      <c r="C29" s="139">
        <f>+B29/E29-1</f>
        <v>-2.3441860465116315E-2</v>
      </c>
      <c r="D29" s="36"/>
      <c r="E29" s="280">
        <v>26875</v>
      </c>
      <c r="F29" s="36"/>
      <c r="G29" s="36"/>
      <c r="H29" s="36"/>
      <c r="I29" s="36"/>
      <c r="J29" s="36"/>
      <c r="K29" s="36"/>
      <c r="L29" s="36"/>
    </row>
    <row r="30" spans="1:12" x14ac:dyDescent="0.25">
      <c r="A30" s="146" t="s">
        <v>236</v>
      </c>
      <c r="B30" s="142">
        <v>70465</v>
      </c>
      <c r="C30" s="139">
        <f>+B30/E30-1</f>
        <v>-4.6739718614718595E-2</v>
      </c>
      <c r="D30" s="36"/>
      <c r="E30" s="280">
        <v>73920</v>
      </c>
      <c r="F30" s="36"/>
      <c r="G30" s="36"/>
      <c r="H30" s="36"/>
      <c r="I30" s="36"/>
      <c r="J30" s="36"/>
      <c r="K30" s="36"/>
      <c r="L30" s="36"/>
    </row>
    <row r="31" spans="1:12" x14ac:dyDescent="0.25">
      <c r="A31" s="152" t="s">
        <v>237</v>
      </c>
      <c r="B31" s="142">
        <v>52090</v>
      </c>
      <c r="C31" s="139">
        <f t="shared" ref="C31:C35" si="0">+B31/E31-1</f>
        <v>7.3486753045832742E-3</v>
      </c>
      <c r="D31" s="36"/>
      <c r="E31" s="280">
        <v>51710</v>
      </c>
      <c r="F31" s="36"/>
      <c r="G31" s="36"/>
      <c r="H31" s="36"/>
      <c r="I31" s="36"/>
      <c r="J31" s="36"/>
      <c r="K31" s="36"/>
      <c r="L31" s="36"/>
    </row>
    <row r="32" spans="1:12" x14ac:dyDescent="0.25">
      <c r="A32" s="146" t="s">
        <v>238</v>
      </c>
      <c r="B32" s="142">
        <v>58865</v>
      </c>
      <c r="C32" s="139">
        <f t="shared" si="0"/>
        <v>-5.5747951685108932E-3</v>
      </c>
      <c r="D32" s="36"/>
      <c r="E32" s="280">
        <v>59195</v>
      </c>
      <c r="F32" s="36"/>
      <c r="G32" s="36"/>
      <c r="H32" s="36"/>
      <c r="I32" s="36"/>
      <c r="J32" s="36"/>
      <c r="K32" s="36"/>
      <c r="L32" s="36"/>
    </row>
    <row r="33" spans="1:12" x14ac:dyDescent="0.25">
      <c r="A33" s="152" t="s">
        <v>239</v>
      </c>
      <c r="B33" s="142">
        <v>47700</v>
      </c>
      <c r="C33" s="139">
        <f t="shared" si="0"/>
        <v>8.6560364464692396E-2</v>
      </c>
      <c r="D33" s="36"/>
      <c r="E33" s="280">
        <v>43900</v>
      </c>
      <c r="F33" s="36"/>
      <c r="G33" s="36"/>
      <c r="H33" s="36"/>
      <c r="I33" s="36"/>
      <c r="J33" s="36"/>
      <c r="K33" s="36"/>
      <c r="L33" s="36"/>
    </row>
    <row r="34" spans="1:12" x14ac:dyDescent="0.25">
      <c r="A34" s="146" t="s">
        <v>240</v>
      </c>
      <c r="B34" s="142">
        <v>112105</v>
      </c>
      <c r="C34" s="139">
        <f t="shared" si="0"/>
        <v>-5.9410330303701908E-3</v>
      </c>
      <c r="D34" s="36"/>
      <c r="E34" s="280">
        <v>112775</v>
      </c>
      <c r="F34" s="36"/>
      <c r="G34" s="36"/>
      <c r="H34" s="36"/>
      <c r="I34" s="36"/>
      <c r="J34" s="36"/>
      <c r="K34" s="36"/>
      <c r="L34" s="36"/>
    </row>
    <row r="35" spans="1:12" x14ac:dyDescent="0.25">
      <c r="A35" s="146" t="s">
        <v>284</v>
      </c>
      <c r="B35" s="142">
        <v>367930</v>
      </c>
      <c r="C35" s="139">
        <f t="shared" si="0"/>
        <v>-2.4401485779356191E-3</v>
      </c>
      <c r="D35" s="36"/>
      <c r="E35" s="280">
        <v>368830</v>
      </c>
      <c r="F35" s="36"/>
      <c r="G35" s="36"/>
      <c r="H35" s="36"/>
      <c r="I35" s="36"/>
      <c r="J35" s="36"/>
      <c r="K35" s="36"/>
      <c r="L35" s="36"/>
    </row>
    <row r="36" spans="1:12" x14ac:dyDescent="0.25">
      <c r="B36" s="62"/>
      <c r="C36" s="62"/>
      <c r="D36" s="36"/>
      <c r="E36" s="36"/>
      <c r="F36" s="36"/>
      <c r="G36" s="36"/>
      <c r="H36" s="36"/>
      <c r="I36" s="36"/>
      <c r="J36" s="36"/>
      <c r="K36" s="36"/>
      <c r="L36" s="36"/>
    </row>
    <row r="37" spans="1:12" x14ac:dyDescent="0.25">
      <c r="B37" s="62"/>
      <c r="C37" s="62"/>
      <c r="D37" s="36"/>
      <c r="E37" s="36"/>
      <c r="F37" s="36"/>
      <c r="G37" s="36"/>
      <c r="H37" s="36"/>
      <c r="I37" s="36"/>
      <c r="J37" s="36"/>
      <c r="K37" s="36"/>
      <c r="L37" s="36"/>
    </row>
    <row r="38" spans="1:12" x14ac:dyDescent="0.25">
      <c r="D38" s="36"/>
      <c r="E38" s="36"/>
      <c r="F38" s="36"/>
      <c r="G38" s="36"/>
      <c r="H38" s="36"/>
      <c r="I38" s="36"/>
      <c r="J38" s="36"/>
      <c r="K38" s="36"/>
      <c r="L38" s="36"/>
    </row>
    <row r="39" spans="1:12" x14ac:dyDescent="0.25">
      <c r="D39" s="36"/>
      <c r="E39" s="36"/>
      <c r="F39" s="36"/>
      <c r="G39" s="36"/>
      <c r="H39" s="36"/>
      <c r="I39" s="36"/>
      <c r="J39" s="36"/>
      <c r="K39" s="36"/>
      <c r="L39" s="36"/>
    </row>
    <row r="40" spans="1:12" x14ac:dyDescent="0.25">
      <c r="D40" s="36"/>
      <c r="E40" s="36"/>
      <c r="F40" s="36"/>
      <c r="G40" s="36"/>
      <c r="H40" s="36"/>
      <c r="I40" s="36"/>
      <c r="J40" s="36"/>
      <c r="K40" s="36"/>
      <c r="L40" s="36"/>
    </row>
    <row r="41" spans="1:12" x14ac:dyDescent="0.25">
      <c r="D41" s="208"/>
      <c r="E41" s="208"/>
      <c r="F41" s="208"/>
    </row>
    <row r="42" spans="1:12" x14ac:dyDescent="0.25">
      <c r="D42" s="208"/>
      <c r="E42" s="208"/>
      <c r="F42" s="208"/>
    </row>
  </sheetData>
  <hyperlinks>
    <hyperlink ref="A1" location="Índex!A1" display="TORNAR A L'ÍNDEX" xr:uid="{84DDB665-7458-4DF6-B5EB-6AB247CFBF13}"/>
  </hyperlinks>
  <pageMargins left="0.7" right="0.7" top="0.75" bottom="0.75" header="0.3" footer="0.3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FD12BA-D7F9-4D88-B2D7-181DC2AE5F75}">
  <sheetPr>
    <tabColor theme="9" tint="0.59999389629810485"/>
  </sheetPr>
  <dimension ref="A1:T82"/>
  <sheetViews>
    <sheetView zoomScale="70" zoomScaleNormal="70" workbookViewId="0">
      <selection activeCell="C1" sqref="C1"/>
    </sheetView>
  </sheetViews>
  <sheetFormatPr baseColWidth="10" defaultRowHeight="15" x14ac:dyDescent="0.25"/>
  <cols>
    <col min="1" max="1" width="26.28515625" style="1" customWidth="1"/>
    <col min="2" max="2" width="14.7109375" style="1" customWidth="1"/>
    <col min="3" max="3" width="15.7109375" style="1" customWidth="1"/>
    <col min="4" max="4" width="10.5703125" style="1" customWidth="1"/>
    <col min="5" max="5" width="11.42578125" style="1" customWidth="1"/>
    <col min="6" max="6" width="13.42578125" style="1" customWidth="1"/>
    <col min="7" max="7" width="13.7109375" style="1" customWidth="1"/>
    <col min="8" max="9" width="16.7109375" style="1" customWidth="1"/>
    <col min="10" max="10" width="6.5703125" style="1" customWidth="1"/>
    <col min="11" max="11" width="3.7109375" style="1" customWidth="1"/>
    <col min="12" max="12" width="20.85546875" style="1" customWidth="1"/>
    <col min="13" max="13" width="12.85546875" style="1" customWidth="1"/>
    <col min="14" max="14" width="15.42578125" style="1" customWidth="1"/>
    <col min="15" max="16" width="11.42578125" style="1"/>
    <col min="17" max="17" width="12.85546875" style="1" customWidth="1"/>
    <col min="18" max="18" width="14.5703125" style="1" customWidth="1"/>
    <col min="19" max="19" width="14.85546875" style="1" customWidth="1"/>
    <col min="20" max="16384" width="11.42578125" style="1"/>
  </cols>
  <sheetData>
    <row r="1" spans="1:20" x14ac:dyDescent="0.25">
      <c r="A1" s="2" t="s">
        <v>28</v>
      </c>
      <c r="B1" s="211" t="s">
        <v>258</v>
      </c>
    </row>
    <row r="3" spans="1:20" ht="18.75" x14ac:dyDescent="0.3">
      <c r="A3" s="29" t="str">
        <f>Índex!A45</f>
        <v>ANÀLISI SEGONS 7 SECTORS PRODUCTIUS</v>
      </c>
    </row>
    <row r="5" spans="1:20" x14ac:dyDescent="0.25">
      <c r="A5" s="28" t="str">
        <f>Índex!A49</f>
        <v>T7S2</v>
      </c>
      <c r="C5" s="28" t="str">
        <f>Índex!A7</f>
        <v>1r trimestre 2026</v>
      </c>
    </row>
    <row r="6" spans="1:20" ht="15.75" thickBot="1" x14ac:dyDescent="0.3">
      <c r="A6" s="30" t="str">
        <f>Índex!B49</f>
        <v>Llocs de treball segons municipi.</v>
      </c>
      <c r="B6" s="31"/>
      <c r="C6" s="31"/>
      <c r="D6" s="31"/>
      <c r="E6" s="31"/>
      <c r="F6" s="31"/>
      <c r="G6" s="31"/>
      <c r="H6" s="31"/>
      <c r="I6" s="31"/>
    </row>
    <row r="7" spans="1:20" ht="15.75" x14ac:dyDescent="0.25">
      <c r="L7" s="92"/>
      <c r="M7" s="92"/>
      <c r="N7" s="92"/>
      <c r="O7" s="92"/>
      <c r="P7" s="92"/>
      <c r="Q7" s="92"/>
      <c r="R7" s="92"/>
    </row>
    <row r="8" spans="1:20" ht="15.75" x14ac:dyDescent="0.25">
      <c r="A8" s="323" t="s">
        <v>285</v>
      </c>
      <c r="B8" s="323"/>
      <c r="C8" s="323"/>
      <c r="D8" s="323"/>
      <c r="E8" s="323"/>
      <c r="F8" s="323"/>
      <c r="G8" s="323"/>
      <c r="L8" s="323" t="s">
        <v>286</v>
      </c>
      <c r="M8" s="323"/>
      <c r="N8" s="323"/>
      <c r="O8" s="323"/>
      <c r="P8" s="323"/>
      <c r="Q8" s="323"/>
      <c r="R8" s="323"/>
    </row>
    <row r="9" spans="1:20" ht="54" customHeight="1" x14ac:dyDescent="0.25">
      <c r="A9" s="93" t="s">
        <v>233</v>
      </c>
      <c r="B9" s="94" t="s">
        <v>234</v>
      </c>
      <c r="C9" s="94" t="s">
        <v>235</v>
      </c>
      <c r="D9" s="94" t="s">
        <v>236</v>
      </c>
      <c r="E9" s="94" t="s">
        <v>237</v>
      </c>
      <c r="F9" s="94" t="s">
        <v>238</v>
      </c>
      <c r="G9" s="94" t="s">
        <v>239</v>
      </c>
      <c r="H9" s="94" t="s">
        <v>240</v>
      </c>
      <c r="I9" s="94" t="s">
        <v>132</v>
      </c>
      <c r="J9" s="95"/>
      <c r="L9" s="96" t="s">
        <v>233</v>
      </c>
      <c r="M9" s="94" t="s">
        <v>234</v>
      </c>
      <c r="N9" s="94" t="s">
        <v>235</v>
      </c>
      <c r="O9" s="94" t="s">
        <v>236</v>
      </c>
      <c r="P9" s="94" t="s">
        <v>237</v>
      </c>
      <c r="Q9" s="94" t="s">
        <v>238</v>
      </c>
      <c r="R9" s="94" t="s">
        <v>239</v>
      </c>
      <c r="S9" s="94" t="s">
        <v>240</v>
      </c>
      <c r="T9" s="95"/>
    </row>
    <row r="10" spans="1:20" x14ac:dyDescent="0.25">
      <c r="A10" s="97" t="s">
        <v>77</v>
      </c>
      <c r="B10" s="212">
        <v>25</v>
      </c>
      <c r="C10" s="98">
        <v>483</v>
      </c>
      <c r="D10" s="98">
        <v>1033</v>
      </c>
      <c r="E10" s="98">
        <v>2663</v>
      </c>
      <c r="F10" s="98">
        <v>386</v>
      </c>
      <c r="G10" s="98">
        <v>468</v>
      </c>
      <c r="H10" s="98">
        <v>2202</v>
      </c>
      <c r="I10" s="98">
        <v>7260</v>
      </c>
      <c r="J10" s="99"/>
      <c r="L10" s="97" t="s">
        <v>77</v>
      </c>
      <c r="M10" s="215">
        <f>B10/$I10</f>
        <v>3.4435261707988982E-3</v>
      </c>
      <c r="N10" s="216">
        <f t="shared" ref="N10:N40" si="0">C10/$I10</f>
        <v>6.6528925619834714E-2</v>
      </c>
      <c r="O10" s="216">
        <f t="shared" ref="O10:O40" si="1">D10/$I10</f>
        <v>0.14228650137741047</v>
      </c>
      <c r="P10" s="216">
        <f t="shared" ref="P10:P40" si="2">E10/$I10</f>
        <v>0.36680440771349865</v>
      </c>
      <c r="Q10" s="216">
        <f t="shared" ref="Q10:Q40" si="3">F10/$I10</f>
        <v>5.3168044077134984E-2</v>
      </c>
      <c r="R10" s="216">
        <f t="shared" ref="R10:R40" si="4">G10/$I10</f>
        <v>6.4462809917355368E-2</v>
      </c>
      <c r="S10" s="216">
        <f t="shared" ref="S10:S40" si="5">H10/$I10</f>
        <v>0.30330578512396694</v>
      </c>
      <c r="T10" s="101"/>
    </row>
    <row r="11" spans="1:20" x14ac:dyDescent="0.25">
      <c r="A11" s="102" t="s">
        <v>78</v>
      </c>
      <c r="B11" s="213">
        <v>32</v>
      </c>
      <c r="C11" s="103">
        <v>185</v>
      </c>
      <c r="D11" s="103">
        <v>242</v>
      </c>
      <c r="E11" s="103">
        <v>256</v>
      </c>
      <c r="F11" s="103">
        <v>287</v>
      </c>
      <c r="G11" s="103">
        <v>297</v>
      </c>
      <c r="H11" s="103">
        <v>442</v>
      </c>
      <c r="I11" s="103">
        <v>1741</v>
      </c>
      <c r="J11" s="99"/>
      <c r="L11" s="102" t="s">
        <v>78</v>
      </c>
      <c r="M11" s="217">
        <f t="shared" ref="M11:M40" si="6">B11/$I11</f>
        <v>1.8380241240666284E-2</v>
      </c>
      <c r="N11" s="218">
        <f t="shared" si="0"/>
        <v>0.10626076967260195</v>
      </c>
      <c r="O11" s="218">
        <f t="shared" si="1"/>
        <v>0.13900057438253877</v>
      </c>
      <c r="P11" s="218">
        <f t="shared" si="2"/>
        <v>0.14704192992533027</v>
      </c>
      <c r="Q11" s="218">
        <f t="shared" si="3"/>
        <v>0.16484778862722574</v>
      </c>
      <c r="R11" s="218">
        <f t="shared" si="4"/>
        <v>0.17059161401493395</v>
      </c>
      <c r="S11" s="218">
        <f t="shared" si="5"/>
        <v>0.25387708213670307</v>
      </c>
      <c r="T11" s="101"/>
    </row>
    <row r="12" spans="1:20" x14ac:dyDescent="0.25">
      <c r="A12" s="102" t="s">
        <v>79</v>
      </c>
      <c r="B12" s="213">
        <v>30</v>
      </c>
      <c r="C12" s="103">
        <v>1248</v>
      </c>
      <c r="D12" s="103">
        <v>3203</v>
      </c>
      <c r="E12" s="103">
        <v>1039</v>
      </c>
      <c r="F12" s="103">
        <v>2986</v>
      </c>
      <c r="G12" s="103">
        <v>5400</v>
      </c>
      <c r="H12" s="103">
        <v>6033</v>
      </c>
      <c r="I12" s="103">
        <v>19939</v>
      </c>
      <c r="J12" s="99"/>
      <c r="L12" s="102" t="s">
        <v>79</v>
      </c>
      <c r="M12" s="217">
        <f t="shared" si="6"/>
        <v>1.5045889964391394E-3</v>
      </c>
      <c r="N12" s="218">
        <f t="shared" si="0"/>
        <v>6.2590902251868197E-2</v>
      </c>
      <c r="O12" s="218">
        <f t="shared" si="1"/>
        <v>0.16063995185315211</v>
      </c>
      <c r="P12" s="218">
        <f t="shared" si="2"/>
        <v>5.210893224334219E-2</v>
      </c>
      <c r="Q12" s="218">
        <f t="shared" si="3"/>
        <v>0.14975675811224234</v>
      </c>
      <c r="R12" s="218">
        <f t="shared" si="4"/>
        <v>0.2708260193590451</v>
      </c>
      <c r="S12" s="218">
        <f t="shared" si="5"/>
        <v>0.30257284718391092</v>
      </c>
      <c r="T12" s="101"/>
    </row>
    <row r="13" spans="1:20" x14ac:dyDescent="0.25">
      <c r="A13" s="104" t="s">
        <v>80</v>
      </c>
      <c r="B13" s="213">
        <v>5</v>
      </c>
      <c r="C13" s="103">
        <v>93</v>
      </c>
      <c r="D13" s="103">
        <v>157</v>
      </c>
      <c r="E13" s="103">
        <v>323</v>
      </c>
      <c r="F13" s="103">
        <v>165</v>
      </c>
      <c r="G13" s="103">
        <v>62</v>
      </c>
      <c r="H13" s="103">
        <v>748</v>
      </c>
      <c r="I13" s="103">
        <v>1553</v>
      </c>
      <c r="J13" s="99"/>
      <c r="L13" s="104" t="s">
        <v>80</v>
      </c>
      <c r="M13" s="217">
        <f t="shared" si="6"/>
        <v>3.2195750160978749E-3</v>
      </c>
      <c r="N13" s="218">
        <f t="shared" si="0"/>
        <v>5.988409529942048E-2</v>
      </c>
      <c r="O13" s="218">
        <f t="shared" si="1"/>
        <v>0.10109465550547328</v>
      </c>
      <c r="P13" s="218">
        <f t="shared" si="2"/>
        <v>0.20798454603992272</v>
      </c>
      <c r="Q13" s="218">
        <f t="shared" si="3"/>
        <v>0.10624597553122987</v>
      </c>
      <c r="R13" s="218">
        <f t="shared" si="4"/>
        <v>3.9922730199613649E-2</v>
      </c>
      <c r="S13" s="218">
        <f t="shared" si="5"/>
        <v>0.48164842240824213</v>
      </c>
      <c r="T13" s="101"/>
    </row>
    <row r="14" spans="1:20" x14ac:dyDescent="0.25">
      <c r="A14" s="104" t="s">
        <v>81</v>
      </c>
      <c r="B14" s="213">
        <v>10</v>
      </c>
      <c r="C14" s="103">
        <v>288</v>
      </c>
      <c r="D14" s="103">
        <v>699</v>
      </c>
      <c r="E14" s="103">
        <v>808</v>
      </c>
      <c r="F14" s="103">
        <v>338</v>
      </c>
      <c r="G14" s="103">
        <v>655</v>
      </c>
      <c r="H14" s="103">
        <v>754</v>
      </c>
      <c r="I14" s="103">
        <v>3552</v>
      </c>
      <c r="J14" s="99"/>
      <c r="L14" s="104" t="s">
        <v>81</v>
      </c>
      <c r="M14" s="217">
        <f t="shared" si="6"/>
        <v>2.8153153153153152E-3</v>
      </c>
      <c r="N14" s="218">
        <f t="shared" si="0"/>
        <v>8.1081081081081086E-2</v>
      </c>
      <c r="O14" s="218">
        <f t="shared" si="1"/>
        <v>0.19679054054054054</v>
      </c>
      <c r="P14" s="218">
        <f t="shared" si="2"/>
        <v>0.22747747747747749</v>
      </c>
      <c r="Q14" s="218">
        <f t="shared" si="3"/>
        <v>9.5157657657657657E-2</v>
      </c>
      <c r="R14" s="218">
        <f t="shared" si="4"/>
        <v>0.18440315315315314</v>
      </c>
      <c r="S14" s="218">
        <f t="shared" si="5"/>
        <v>0.21227477477477477</v>
      </c>
      <c r="T14" s="101"/>
    </row>
    <row r="15" spans="1:20" x14ac:dyDescent="0.25">
      <c r="A15" s="104" t="s">
        <v>82</v>
      </c>
      <c r="B15" s="213">
        <v>15</v>
      </c>
      <c r="C15" s="103">
        <v>126</v>
      </c>
      <c r="D15" s="103">
        <v>178</v>
      </c>
      <c r="E15" s="103">
        <v>200</v>
      </c>
      <c r="F15" s="103">
        <v>148</v>
      </c>
      <c r="G15" s="103">
        <v>245</v>
      </c>
      <c r="H15" s="103">
        <v>268</v>
      </c>
      <c r="I15" s="103">
        <v>1180</v>
      </c>
      <c r="J15" s="99"/>
      <c r="L15" s="104" t="s">
        <v>82</v>
      </c>
      <c r="M15" s="217">
        <f t="shared" si="6"/>
        <v>1.2711864406779662E-2</v>
      </c>
      <c r="N15" s="218">
        <f t="shared" si="0"/>
        <v>0.10677966101694915</v>
      </c>
      <c r="O15" s="218">
        <f t="shared" si="1"/>
        <v>0.15084745762711865</v>
      </c>
      <c r="P15" s="218">
        <f t="shared" si="2"/>
        <v>0.16949152542372881</v>
      </c>
      <c r="Q15" s="218">
        <f t="shared" si="3"/>
        <v>0.12542372881355932</v>
      </c>
      <c r="R15" s="218">
        <f t="shared" si="4"/>
        <v>0.2076271186440678</v>
      </c>
      <c r="S15" s="218">
        <f t="shared" si="5"/>
        <v>0.22711864406779661</v>
      </c>
      <c r="T15" s="101"/>
    </row>
    <row r="16" spans="1:20" x14ac:dyDescent="0.25">
      <c r="A16" s="104" t="s">
        <v>83</v>
      </c>
      <c r="B16" s="213">
        <v>25</v>
      </c>
      <c r="C16" s="103">
        <v>348</v>
      </c>
      <c r="D16" s="103">
        <v>377</v>
      </c>
      <c r="E16" s="103">
        <v>471</v>
      </c>
      <c r="F16" s="103">
        <v>573</v>
      </c>
      <c r="G16" s="103">
        <v>570</v>
      </c>
      <c r="H16" s="103">
        <v>902</v>
      </c>
      <c r="I16" s="103">
        <v>3266</v>
      </c>
      <c r="J16" s="99"/>
      <c r="L16" s="104" t="s">
        <v>83</v>
      </c>
      <c r="M16" s="217">
        <f t="shared" si="6"/>
        <v>7.6546233925290875E-3</v>
      </c>
      <c r="N16" s="218">
        <f t="shared" si="0"/>
        <v>0.1065523576240049</v>
      </c>
      <c r="O16" s="218">
        <f>D16/$I16</f>
        <v>0.11543172075933864</v>
      </c>
      <c r="P16" s="218">
        <f t="shared" si="2"/>
        <v>0.14421310471524801</v>
      </c>
      <c r="Q16" s="218">
        <f t="shared" si="3"/>
        <v>0.17544396815676669</v>
      </c>
      <c r="R16" s="218">
        <f t="shared" si="4"/>
        <v>0.17452541334966321</v>
      </c>
      <c r="S16" s="218">
        <f t="shared" si="5"/>
        <v>0.27617881200244948</v>
      </c>
      <c r="T16" s="101"/>
    </row>
    <row r="17" spans="1:20" x14ac:dyDescent="0.25">
      <c r="A17" s="104" t="s">
        <v>84</v>
      </c>
      <c r="B17" s="213">
        <v>30</v>
      </c>
      <c r="C17" s="103">
        <v>5941</v>
      </c>
      <c r="D17" s="103">
        <v>8998</v>
      </c>
      <c r="E17" s="103">
        <v>6239</v>
      </c>
      <c r="F17" s="103">
        <v>4145</v>
      </c>
      <c r="G17" s="103">
        <v>6760</v>
      </c>
      <c r="H17" s="103">
        <v>19554</v>
      </c>
      <c r="I17" s="103">
        <v>51667</v>
      </c>
      <c r="J17" s="99"/>
      <c r="L17" s="104" t="s">
        <v>84</v>
      </c>
      <c r="M17" s="217">
        <f t="shared" si="6"/>
        <v>5.8064141521667605E-4</v>
      </c>
      <c r="N17" s="218">
        <f t="shared" si="0"/>
        <v>0.1149863549267424</v>
      </c>
      <c r="O17" s="218">
        <f t="shared" si="1"/>
        <v>0.1741537151373217</v>
      </c>
      <c r="P17" s="218">
        <f t="shared" si="2"/>
        <v>0.12075405965122805</v>
      </c>
      <c r="Q17" s="218">
        <f t="shared" si="3"/>
        <v>8.0225288869104072E-2</v>
      </c>
      <c r="R17" s="218">
        <f t="shared" si="4"/>
        <v>0.13083786556215765</v>
      </c>
      <c r="S17" s="218">
        <f t="shared" si="5"/>
        <v>0.37846207443822943</v>
      </c>
      <c r="T17" s="101"/>
    </row>
    <row r="18" spans="1:20" x14ac:dyDescent="0.25">
      <c r="A18" s="104" t="s">
        <v>85</v>
      </c>
      <c r="B18" s="213">
        <v>40</v>
      </c>
      <c r="C18" s="103">
        <v>415</v>
      </c>
      <c r="D18" s="103">
        <v>1270</v>
      </c>
      <c r="E18" s="103">
        <v>1481</v>
      </c>
      <c r="F18" s="103">
        <v>637</v>
      </c>
      <c r="G18" s="103">
        <v>711</v>
      </c>
      <c r="H18" s="103">
        <v>1996</v>
      </c>
      <c r="I18" s="103">
        <v>6550</v>
      </c>
      <c r="J18" s="99"/>
      <c r="L18" s="104" t="s">
        <v>85</v>
      </c>
      <c r="M18" s="217">
        <f t="shared" si="6"/>
        <v>6.1068702290076335E-3</v>
      </c>
      <c r="N18" s="218">
        <f t="shared" si="0"/>
        <v>6.3358778625954196E-2</v>
      </c>
      <c r="O18" s="218">
        <f t="shared" si="1"/>
        <v>0.19389312977099238</v>
      </c>
      <c r="P18" s="218">
        <f t="shared" si="2"/>
        <v>0.22610687022900763</v>
      </c>
      <c r="Q18" s="218">
        <f t="shared" si="3"/>
        <v>9.7251908396946571E-2</v>
      </c>
      <c r="R18" s="218">
        <f t="shared" si="4"/>
        <v>0.10854961832061069</v>
      </c>
      <c r="S18" s="218">
        <f t="shared" si="5"/>
        <v>0.3047328244274809</v>
      </c>
      <c r="T18" s="101"/>
    </row>
    <row r="19" spans="1:20" x14ac:dyDescent="0.25">
      <c r="A19" s="104" t="s">
        <v>86</v>
      </c>
      <c r="B19" s="213">
        <v>20</v>
      </c>
      <c r="C19" s="103">
        <v>923</v>
      </c>
      <c r="D19" s="103">
        <v>4257</v>
      </c>
      <c r="E19" s="103">
        <v>3357</v>
      </c>
      <c r="F19" s="103">
        <v>3977</v>
      </c>
      <c r="G19" s="103">
        <v>4173</v>
      </c>
      <c r="H19" s="103">
        <v>7224</v>
      </c>
      <c r="I19" s="103">
        <v>23931</v>
      </c>
      <c r="J19" s="99"/>
      <c r="L19" s="104" t="s">
        <v>86</v>
      </c>
      <c r="M19" s="217">
        <f t="shared" si="6"/>
        <v>8.3573607454765788E-4</v>
      </c>
      <c r="N19" s="218">
        <f t="shared" si="0"/>
        <v>3.8569219840374411E-2</v>
      </c>
      <c r="O19" s="218">
        <f t="shared" si="1"/>
        <v>0.17788642346746897</v>
      </c>
      <c r="P19" s="218">
        <f t="shared" si="2"/>
        <v>0.14027830011282438</v>
      </c>
      <c r="Q19" s="218">
        <f t="shared" si="3"/>
        <v>0.16618611842380177</v>
      </c>
      <c r="R19" s="218">
        <f t="shared" si="4"/>
        <v>0.1743763319543688</v>
      </c>
      <c r="S19" s="218">
        <f t="shared" si="5"/>
        <v>0.30186787012661404</v>
      </c>
      <c r="T19" s="101"/>
    </row>
    <row r="20" spans="1:20" x14ac:dyDescent="0.25">
      <c r="A20" s="104" t="s">
        <v>87</v>
      </c>
      <c r="B20" s="213">
        <v>54</v>
      </c>
      <c r="C20" s="103">
        <v>1231</v>
      </c>
      <c r="D20" s="103">
        <v>3883</v>
      </c>
      <c r="E20" s="103">
        <v>2849</v>
      </c>
      <c r="F20" s="103">
        <v>2166</v>
      </c>
      <c r="G20" s="103">
        <v>2564</v>
      </c>
      <c r="H20" s="103">
        <v>4908</v>
      </c>
      <c r="I20" s="103">
        <v>17655</v>
      </c>
      <c r="J20" s="99"/>
      <c r="L20" s="104" t="s">
        <v>87</v>
      </c>
      <c r="M20" s="217">
        <f t="shared" si="6"/>
        <v>3.0586236193712829E-3</v>
      </c>
      <c r="N20" s="218">
        <f t="shared" si="0"/>
        <v>6.9725290286037953E-2</v>
      </c>
      <c r="O20" s="218">
        <f t="shared" si="1"/>
        <v>0.21993769470404984</v>
      </c>
      <c r="P20" s="218">
        <f t="shared" si="2"/>
        <v>0.16137071651090343</v>
      </c>
      <c r="Q20" s="218">
        <f t="shared" si="3"/>
        <v>0.12268479184367034</v>
      </c>
      <c r="R20" s="218">
        <f t="shared" si="4"/>
        <v>0.14522798074199944</v>
      </c>
      <c r="S20" s="218">
        <f t="shared" si="5"/>
        <v>0.27799490229396773</v>
      </c>
      <c r="T20" s="101"/>
    </row>
    <row r="21" spans="1:20" x14ac:dyDescent="0.25">
      <c r="A21" s="104" t="s">
        <v>88</v>
      </c>
      <c r="B21" s="213">
        <v>25</v>
      </c>
      <c r="C21" s="103">
        <v>744</v>
      </c>
      <c r="D21" s="103">
        <v>1104</v>
      </c>
      <c r="E21" s="103">
        <v>3085</v>
      </c>
      <c r="F21" s="103">
        <v>2912</v>
      </c>
      <c r="G21" s="103">
        <v>1304</v>
      </c>
      <c r="H21" s="103">
        <v>3863</v>
      </c>
      <c r="I21" s="103">
        <v>13037</v>
      </c>
      <c r="J21" s="99"/>
      <c r="L21" s="104" t="s">
        <v>88</v>
      </c>
      <c r="M21" s="217">
        <f t="shared" si="6"/>
        <v>1.9176190841451255E-3</v>
      </c>
      <c r="N21" s="218">
        <f t="shared" si="0"/>
        <v>5.7068343944158932E-2</v>
      </c>
      <c r="O21" s="218">
        <f t="shared" si="1"/>
        <v>8.4682058755848735E-2</v>
      </c>
      <c r="P21" s="218">
        <f t="shared" si="2"/>
        <v>0.23663419498350849</v>
      </c>
      <c r="Q21" s="218">
        <f t="shared" si="3"/>
        <v>0.22336427092122421</v>
      </c>
      <c r="R21" s="218">
        <f t="shared" si="4"/>
        <v>0.10002301142900974</v>
      </c>
      <c r="S21" s="218">
        <f t="shared" si="5"/>
        <v>0.29631050088210475</v>
      </c>
      <c r="T21" s="101"/>
    </row>
    <row r="22" spans="1:20" x14ac:dyDescent="0.25">
      <c r="A22" s="104" t="s">
        <v>89</v>
      </c>
      <c r="B22" s="213">
        <v>50</v>
      </c>
      <c r="C22" s="103">
        <v>551</v>
      </c>
      <c r="D22" s="103">
        <v>2204</v>
      </c>
      <c r="E22" s="103">
        <v>1590</v>
      </c>
      <c r="F22" s="103">
        <v>1188</v>
      </c>
      <c r="G22" s="103">
        <v>1564</v>
      </c>
      <c r="H22" s="103">
        <v>2252</v>
      </c>
      <c r="I22" s="103">
        <v>9399</v>
      </c>
      <c r="J22" s="99"/>
      <c r="L22" s="104" t="s">
        <v>89</v>
      </c>
      <c r="M22" s="217">
        <f t="shared" si="6"/>
        <v>5.3197148632833282E-3</v>
      </c>
      <c r="N22" s="218">
        <f t="shared" si="0"/>
        <v>5.8623257793382275E-2</v>
      </c>
      <c r="O22" s="218">
        <f t="shared" si="1"/>
        <v>0.2344930311735291</v>
      </c>
      <c r="P22" s="218">
        <f t="shared" si="2"/>
        <v>0.16916693265240984</v>
      </c>
      <c r="Q22" s="218">
        <f t="shared" si="3"/>
        <v>0.12639642515161187</v>
      </c>
      <c r="R22" s="218">
        <f t="shared" si="4"/>
        <v>0.16640068092350249</v>
      </c>
      <c r="S22" s="218">
        <f t="shared" si="5"/>
        <v>0.2395999574422811</v>
      </c>
      <c r="T22" s="101"/>
    </row>
    <row r="23" spans="1:20" x14ac:dyDescent="0.25">
      <c r="A23" s="104" t="s">
        <v>90</v>
      </c>
      <c r="B23" s="213">
        <v>10</v>
      </c>
      <c r="C23" s="103">
        <v>482</v>
      </c>
      <c r="D23" s="103">
        <v>1002</v>
      </c>
      <c r="E23" s="103">
        <v>1244</v>
      </c>
      <c r="F23" s="103">
        <v>930</v>
      </c>
      <c r="G23" s="103">
        <v>907</v>
      </c>
      <c r="H23" s="103">
        <v>1110</v>
      </c>
      <c r="I23" s="103">
        <v>5685</v>
      </c>
      <c r="J23" s="99"/>
      <c r="L23" s="104" t="s">
        <v>90</v>
      </c>
      <c r="M23" s="217">
        <f t="shared" si="6"/>
        <v>1.7590149516270889E-3</v>
      </c>
      <c r="N23" s="218">
        <f t="shared" si="0"/>
        <v>8.4784520668425678E-2</v>
      </c>
      <c r="O23" s="218">
        <f t="shared" si="1"/>
        <v>0.17625329815303431</v>
      </c>
      <c r="P23" s="218">
        <f t="shared" si="2"/>
        <v>0.21882145998240984</v>
      </c>
      <c r="Q23" s="218">
        <f t="shared" si="3"/>
        <v>0.16358839050131926</v>
      </c>
      <c r="R23" s="218">
        <f t="shared" si="4"/>
        <v>0.15954265611257695</v>
      </c>
      <c r="S23" s="218">
        <f t="shared" si="5"/>
        <v>0.19525065963060687</v>
      </c>
      <c r="T23" s="101"/>
    </row>
    <row r="24" spans="1:20" x14ac:dyDescent="0.25">
      <c r="A24" s="104" t="s">
        <v>91</v>
      </c>
      <c r="B24" s="213">
        <v>10</v>
      </c>
      <c r="C24" s="103">
        <v>392</v>
      </c>
      <c r="D24" s="103">
        <v>970</v>
      </c>
      <c r="E24" s="103">
        <v>600</v>
      </c>
      <c r="F24" s="103">
        <v>802</v>
      </c>
      <c r="G24" s="103">
        <v>381</v>
      </c>
      <c r="H24" s="103">
        <v>780</v>
      </c>
      <c r="I24" s="103">
        <v>3935</v>
      </c>
      <c r="J24" s="99"/>
      <c r="L24" s="104" t="s">
        <v>91</v>
      </c>
      <c r="M24" s="217">
        <f t="shared" si="6"/>
        <v>2.5412960609911056E-3</v>
      </c>
      <c r="N24" s="218">
        <f t="shared" si="0"/>
        <v>9.9618805590851331E-2</v>
      </c>
      <c r="O24" s="218">
        <f t="shared" si="1"/>
        <v>0.24650571791613723</v>
      </c>
      <c r="P24" s="218">
        <f t="shared" si="2"/>
        <v>0.15247776365946633</v>
      </c>
      <c r="Q24" s="218">
        <f t="shared" si="3"/>
        <v>0.20381194409148665</v>
      </c>
      <c r="R24" s="218">
        <f t="shared" si="4"/>
        <v>9.6823379923761124E-2</v>
      </c>
      <c r="S24" s="218">
        <f t="shared" si="5"/>
        <v>0.19822109275730623</v>
      </c>
      <c r="T24" s="101"/>
    </row>
    <row r="25" spans="1:20" x14ac:dyDescent="0.25">
      <c r="A25" s="104" t="s">
        <v>92</v>
      </c>
      <c r="B25" s="213">
        <v>15</v>
      </c>
      <c r="C25" s="103">
        <v>169</v>
      </c>
      <c r="D25" s="103">
        <v>151</v>
      </c>
      <c r="E25" s="103">
        <v>191</v>
      </c>
      <c r="F25" s="103">
        <v>113</v>
      </c>
      <c r="G25" s="103">
        <v>160</v>
      </c>
      <c r="H25" s="103">
        <v>261</v>
      </c>
      <c r="I25" s="103">
        <v>1060</v>
      </c>
      <c r="J25" s="99"/>
      <c r="L25" s="104" t="s">
        <v>92</v>
      </c>
      <c r="M25" s="217">
        <f t="shared" si="6"/>
        <v>1.4150943396226415E-2</v>
      </c>
      <c r="N25" s="218">
        <f t="shared" si="0"/>
        <v>0.15943396226415094</v>
      </c>
      <c r="O25" s="218">
        <f t="shared" si="1"/>
        <v>0.14245283018867924</v>
      </c>
      <c r="P25" s="218">
        <f t="shared" si="2"/>
        <v>0.18018867924528301</v>
      </c>
      <c r="Q25" s="218">
        <f t="shared" si="3"/>
        <v>0.10660377358490566</v>
      </c>
      <c r="R25" s="218">
        <f t="shared" si="4"/>
        <v>0.15094339622641509</v>
      </c>
      <c r="S25" s="218">
        <f t="shared" si="5"/>
        <v>0.24622641509433962</v>
      </c>
      <c r="T25" s="101"/>
    </row>
    <row r="26" spans="1:20" x14ac:dyDescent="0.25">
      <c r="A26" s="104" t="s">
        <v>93</v>
      </c>
      <c r="B26" s="213">
        <v>44</v>
      </c>
      <c r="C26" s="103">
        <v>240</v>
      </c>
      <c r="D26" s="103">
        <v>850</v>
      </c>
      <c r="E26" s="103">
        <v>644</v>
      </c>
      <c r="F26" s="103">
        <v>127</v>
      </c>
      <c r="G26" s="103">
        <v>284</v>
      </c>
      <c r="H26" s="103">
        <v>568</v>
      </c>
      <c r="I26" s="103">
        <v>2757</v>
      </c>
      <c r="J26" s="99"/>
      <c r="L26" s="104" t="s">
        <v>93</v>
      </c>
      <c r="M26" s="217">
        <f t="shared" si="6"/>
        <v>1.595937613347842E-2</v>
      </c>
      <c r="N26" s="218">
        <f t="shared" si="0"/>
        <v>8.7051142546245922E-2</v>
      </c>
      <c r="O26" s="218">
        <f t="shared" si="1"/>
        <v>0.30830612985128764</v>
      </c>
      <c r="P26" s="218">
        <f t="shared" si="2"/>
        <v>0.23358723249909322</v>
      </c>
      <c r="Q26" s="218">
        <f t="shared" si="3"/>
        <v>4.6064562930721802E-2</v>
      </c>
      <c r="R26" s="218">
        <f t="shared" si="4"/>
        <v>0.10301051867972434</v>
      </c>
      <c r="S26" s="218">
        <f t="shared" si="5"/>
        <v>0.20602103735944868</v>
      </c>
      <c r="T26" s="101"/>
    </row>
    <row r="27" spans="1:20" x14ac:dyDescent="0.25">
      <c r="A27" s="104" t="s">
        <v>94</v>
      </c>
      <c r="B27" s="213">
        <v>74</v>
      </c>
      <c r="C27" s="103">
        <v>1694</v>
      </c>
      <c r="D27" s="103">
        <v>14876</v>
      </c>
      <c r="E27" s="103">
        <v>3722</v>
      </c>
      <c r="F27" s="103">
        <v>9226</v>
      </c>
      <c r="G27" s="103">
        <v>4249</v>
      </c>
      <c r="H27" s="103">
        <v>24336</v>
      </c>
      <c r="I27" s="103">
        <v>58177</v>
      </c>
      <c r="J27" s="99"/>
      <c r="L27" s="104" t="s">
        <v>94</v>
      </c>
      <c r="M27" s="217">
        <f t="shared" si="6"/>
        <v>1.2719803358715643E-3</v>
      </c>
      <c r="N27" s="218">
        <f t="shared" si="0"/>
        <v>2.911803633738419E-2</v>
      </c>
      <c r="O27" s="218">
        <f t="shared" si="1"/>
        <v>0.25570242535709986</v>
      </c>
      <c r="P27" s="218">
        <f t="shared" si="2"/>
        <v>6.3977173109648136E-2</v>
      </c>
      <c r="Q27" s="218">
        <f t="shared" si="3"/>
        <v>0.15858500782096016</v>
      </c>
      <c r="R27" s="218">
        <f t="shared" si="4"/>
        <v>7.3035735771868601E-2</v>
      </c>
      <c r="S27" s="218">
        <f t="shared" si="5"/>
        <v>0.41830964126716746</v>
      </c>
      <c r="T27" s="101"/>
    </row>
    <row r="28" spans="1:20" x14ac:dyDescent="0.25">
      <c r="A28" s="104" t="s">
        <v>95</v>
      </c>
      <c r="B28" s="213">
        <v>15</v>
      </c>
      <c r="C28" s="103">
        <v>1367</v>
      </c>
      <c r="D28" s="103">
        <v>1650</v>
      </c>
      <c r="E28" s="103">
        <v>3859</v>
      </c>
      <c r="F28" s="103">
        <v>966</v>
      </c>
      <c r="G28" s="103">
        <v>1002</v>
      </c>
      <c r="H28" s="103">
        <v>2164</v>
      </c>
      <c r="I28" s="103">
        <v>11023</v>
      </c>
      <c r="J28" s="99"/>
      <c r="L28" s="104" t="s">
        <v>95</v>
      </c>
      <c r="M28" s="217">
        <f t="shared" si="6"/>
        <v>1.3607910732105597E-3</v>
      </c>
      <c r="N28" s="218">
        <f t="shared" si="0"/>
        <v>0.12401342647192234</v>
      </c>
      <c r="O28" s="218">
        <f t="shared" si="1"/>
        <v>0.14968701805316156</v>
      </c>
      <c r="P28" s="218">
        <f t="shared" si="2"/>
        <v>0.35008618343463666</v>
      </c>
      <c r="Q28" s="218">
        <f t="shared" si="3"/>
        <v>8.7634945114760041E-2</v>
      </c>
      <c r="R28" s="218">
        <f t="shared" si="4"/>
        <v>9.0900843690465388E-2</v>
      </c>
      <c r="S28" s="218">
        <f t="shared" si="5"/>
        <v>0.19631679216184342</v>
      </c>
      <c r="T28" s="101"/>
    </row>
    <row r="29" spans="1:20" x14ac:dyDescent="0.25">
      <c r="A29" s="104" t="s">
        <v>96</v>
      </c>
      <c r="B29" s="213">
        <v>163</v>
      </c>
      <c r="C29" s="103">
        <v>2797</v>
      </c>
      <c r="D29" s="103">
        <v>6070</v>
      </c>
      <c r="E29" s="103">
        <v>3847</v>
      </c>
      <c r="F29" s="103">
        <v>7290</v>
      </c>
      <c r="G29" s="103">
        <v>3995</v>
      </c>
      <c r="H29" s="103">
        <v>6394</v>
      </c>
      <c r="I29" s="103">
        <v>30556</v>
      </c>
      <c r="J29" s="99"/>
      <c r="L29" s="104" t="s">
        <v>96</v>
      </c>
      <c r="M29" s="217">
        <f t="shared" si="6"/>
        <v>5.3344678622856394E-3</v>
      </c>
      <c r="N29" s="218">
        <f t="shared" si="0"/>
        <v>9.1536850373085482E-2</v>
      </c>
      <c r="O29" s="218">
        <f t="shared" si="1"/>
        <v>0.19865165597591308</v>
      </c>
      <c r="P29" s="218">
        <f t="shared" si="2"/>
        <v>0.12589998690928131</v>
      </c>
      <c r="Q29" s="218">
        <f t="shared" si="3"/>
        <v>0.23857834795130253</v>
      </c>
      <c r="R29" s="218">
        <f t="shared" si="4"/>
        <v>0.13074355282104988</v>
      </c>
      <c r="S29" s="218">
        <f t="shared" si="5"/>
        <v>0.20925513810708207</v>
      </c>
      <c r="T29" s="101"/>
    </row>
    <row r="30" spans="1:20" x14ac:dyDescent="0.25">
      <c r="A30" s="104" t="s">
        <v>97</v>
      </c>
      <c r="B30" s="213">
        <v>34</v>
      </c>
      <c r="C30" s="103">
        <v>111</v>
      </c>
      <c r="D30" s="103">
        <v>96</v>
      </c>
      <c r="E30" s="103">
        <v>253</v>
      </c>
      <c r="F30" s="103">
        <v>94</v>
      </c>
      <c r="G30" s="103">
        <v>150</v>
      </c>
      <c r="H30" s="103">
        <v>334</v>
      </c>
      <c r="I30" s="103">
        <v>1072</v>
      </c>
      <c r="J30" s="99"/>
      <c r="L30" s="104" t="s">
        <v>97</v>
      </c>
      <c r="M30" s="217">
        <f t="shared" si="6"/>
        <v>3.1716417910447763E-2</v>
      </c>
      <c r="N30" s="218">
        <f t="shared" si="0"/>
        <v>0.10354477611940298</v>
      </c>
      <c r="O30" s="218">
        <f t="shared" si="1"/>
        <v>8.9552238805970144E-2</v>
      </c>
      <c r="P30" s="218">
        <f t="shared" si="2"/>
        <v>0.23600746268656717</v>
      </c>
      <c r="Q30" s="218">
        <f t="shared" si="3"/>
        <v>8.7686567164179108E-2</v>
      </c>
      <c r="R30" s="218">
        <f t="shared" si="4"/>
        <v>0.13992537313432835</v>
      </c>
      <c r="S30" s="218">
        <f t="shared" si="5"/>
        <v>0.31156716417910446</v>
      </c>
      <c r="T30" s="101"/>
    </row>
    <row r="31" spans="1:20" x14ac:dyDescent="0.25">
      <c r="A31" s="104" t="s">
        <v>98</v>
      </c>
      <c r="B31" s="213">
        <v>19</v>
      </c>
      <c r="C31" s="103">
        <v>222</v>
      </c>
      <c r="D31" s="103">
        <v>692</v>
      </c>
      <c r="E31" s="103">
        <v>2702</v>
      </c>
      <c r="F31" s="103">
        <v>1464</v>
      </c>
      <c r="G31" s="103">
        <v>346</v>
      </c>
      <c r="H31" s="103">
        <v>1117</v>
      </c>
      <c r="I31" s="103">
        <v>6562</v>
      </c>
      <c r="J31" s="99"/>
      <c r="L31" s="104" t="s">
        <v>98</v>
      </c>
      <c r="M31" s="217">
        <f t="shared" si="6"/>
        <v>2.8954587016153614E-3</v>
      </c>
      <c r="N31" s="218">
        <f t="shared" si="0"/>
        <v>3.3831149039926851E-2</v>
      </c>
      <c r="O31" s="218">
        <f t="shared" si="1"/>
        <v>0.10545565376409631</v>
      </c>
      <c r="P31" s="218">
        <f t="shared" si="2"/>
        <v>0.41176470588235292</v>
      </c>
      <c r="Q31" s="218">
        <f t="shared" si="3"/>
        <v>0.22310271258762573</v>
      </c>
      <c r="R31" s="218">
        <f t="shared" si="4"/>
        <v>5.2727826882048155E-2</v>
      </c>
      <c r="S31" s="218">
        <f t="shared" si="5"/>
        <v>0.17022249314233465</v>
      </c>
      <c r="T31" s="101"/>
    </row>
    <row r="32" spans="1:20" x14ac:dyDescent="0.25">
      <c r="A32" s="104" t="s">
        <v>99</v>
      </c>
      <c r="B32" s="213">
        <v>34</v>
      </c>
      <c r="C32" s="103">
        <v>1021</v>
      </c>
      <c r="D32" s="103">
        <v>2702</v>
      </c>
      <c r="E32" s="103">
        <v>1850</v>
      </c>
      <c r="F32" s="103">
        <v>10181</v>
      </c>
      <c r="G32" s="103">
        <v>2193</v>
      </c>
      <c r="H32" s="103">
        <v>3338</v>
      </c>
      <c r="I32" s="103">
        <v>21319</v>
      </c>
      <c r="J32" s="99"/>
      <c r="L32" s="104" t="s">
        <v>99</v>
      </c>
      <c r="M32" s="217">
        <f t="shared" si="6"/>
        <v>1.5948215207092266E-3</v>
      </c>
      <c r="N32" s="218">
        <f t="shared" si="0"/>
        <v>4.789155213659177E-2</v>
      </c>
      <c r="O32" s="218">
        <f t="shared" si="1"/>
        <v>0.12674140438106854</v>
      </c>
      <c r="P32" s="218">
        <f t="shared" si="2"/>
        <v>8.677705333270791E-2</v>
      </c>
      <c r="Q32" s="218">
        <f t="shared" si="3"/>
        <v>0.47755523242178338</v>
      </c>
      <c r="R32" s="218">
        <f t="shared" si="4"/>
        <v>0.10286598808574511</v>
      </c>
      <c r="S32" s="218">
        <f t="shared" si="5"/>
        <v>0.15657394812139405</v>
      </c>
      <c r="T32" s="101"/>
    </row>
    <row r="33" spans="1:20" x14ac:dyDescent="0.25">
      <c r="A33" s="104" t="s">
        <v>100</v>
      </c>
      <c r="B33" s="213">
        <v>32</v>
      </c>
      <c r="C33" s="103">
        <v>1094</v>
      </c>
      <c r="D33" s="103">
        <v>3339</v>
      </c>
      <c r="E33" s="103">
        <v>2941</v>
      </c>
      <c r="F33" s="103">
        <v>1097</v>
      </c>
      <c r="G33" s="103">
        <v>3803</v>
      </c>
      <c r="H33" s="103">
        <v>6403</v>
      </c>
      <c r="I33" s="103">
        <v>18709</v>
      </c>
      <c r="J33" s="99"/>
      <c r="L33" s="104" t="s">
        <v>100</v>
      </c>
      <c r="M33" s="217">
        <f t="shared" si="6"/>
        <v>1.7104067561066866E-3</v>
      </c>
      <c r="N33" s="218">
        <f t="shared" si="0"/>
        <v>5.8474530974397351E-2</v>
      </c>
      <c r="O33" s="218">
        <f t="shared" si="1"/>
        <v>0.17847025495750707</v>
      </c>
      <c r="P33" s="218">
        <f t="shared" si="2"/>
        <v>0.15719707092843016</v>
      </c>
      <c r="Q33" s="218">
        <f t="shared" si="3"/>
        <v>5.8634881607782352E-2</v>
      </c>
      <c r="R33" s="218">
        <f t="shared" si="4"/>
        <v>0.20327115292105405</v>
      </c>
      <c r="S33" s="218">
        <f t="shared" si="5"/>
        <v>0.3422417018547223</v>
      </c>
      <c r="T33" s="101"/>
    </row>
    <row r="34" spans="1:20" x14ac:dyDescent="0.25">
      <c r="A34" s="104" t="s">
        <v>101</v>
      </c>
      <c r="B34" s="213">
        <v>15</v>
      </c>
      <c r="C34" s="103">
        <v>388</v>
      </c>
      <c r="D34" s="103">
        <v>4350</v>
      </c>
      <c r="E34" s="103">
        <v>1702</v>
      </c>
      <c r="F34" s="103">
        <v>2071</v>
      </c>
      <c r="G34" s="103">
        <v>5029</v>
      </c>
      <c r="H34" s="103">
        <v>4698</v>
      </c>
      <c r="I34" s="103">
        <v>18253</v>
      </c>
      <c r="J34" s="99"/>
      <c r="L34" s="104" t="s">
        <v>101</v>
      </c>
      <c r="M34" s="217">
        <f t="shared" si="6"/>
        <v>8.217827206486605E-4</v>
      </c>
      <c r="N34" s="218">
        <f t="shared" si="0"/>
        <v>2.1256779707445352E-2</v>
      </c>
      <c r="O34" s="218">
        <f t="shared" si="1"/>
        <v>0.23831698898811154</v>
      </c>
      <c r="P34" s="218">
        <f t="shared" si="2"/>
        <v>9.3244946036268012E-2</v>
      </c>
      <c r="Q34" s="218">
        <f t="shared" si="3"/>
        <v>0.11346080096422506</v>
      </c>
      <c r="R34" s="218">
        <f t="shared" si="4"/>
        <v>0.2755163534761409</v>
      </c>
      <c r="S34" s="218">
        <f t="shared" si="5"/>
        <v>0.25738234810716049</v>
      </c>
      <c r="T34" s="101"/>
    </row>
    <row r="35" spans="1:20" x14ac:dyDescent="0.25">
      <c r="A35" s="104" t="s">
        <v>102</v>
      </c>
      <c r="B35" s="213">
        <v>49</v>
      </c>
      <c r="C35" s="103">
        <v>990</v>
      </c>
      <c r="D35" s="103">
        <v>1284</v>
      </c>
      <c r="E35" s="103">
        <v>3049</v>
      </c>
      <c r="F35" s="103">
        <v>1137</v>
      </c>
      <c r="G35" s="103">
        <v>1222</v>
      </c>
      <c r="H35" s="103">
        <v>1527</v>
      </c>
      <c r="I35" s="103">
        <v>9258</v>
      </c>
      <c r="J35" s="99"/>
      <c r="L35" s="104" t="s">
        <v>102</v>
      </c>
      <c r="M35" s="217">
        <f t="shared" si="6"/>
        <v>5.2927198098941452E-3</v>
      </c>
      <c r="N35" s="218">
        <f t="shared" si="0"/>
        <v>0.10693454309786131</v>
      </c>
      <c r="O35" s="218">
        <f t="shared" si="1"/>
        <v>0.13869086195722619</v>
      </c>
      <c r="P35" s="218">
        <f t="shared" si="2"/>
        <v>0.32933678980341324</v>
      </c>
      <c r="Q35" s="218">
        <f t="shared" si="3"/>
        <v>0.12281270252754374</v>
      </c>
      <c r="R35" s="218">
        <f t="shared" si="4"/>
        <v>0.13199395117736012</v>
      </c>
      <c r="S35" s="218">
        <f t="shared" si="5"/>
        <v>0.16493843162670124</v>
      </c>
      <c r="T35" s="101"/>
    </row>
    <row r="36" spans="1:20" x14ac:dyDescent="0.25">
      <c r="A36" s="104" t="s">
        <v>103</v>
      </c>
      <c r="B36" s="213">
        <v>36</v>
      </c>
      <c r="C36" s="103">
        <v>212</v>
      </c>
      <c r="D36" s="103">
        <v>456</v>
      </c>
      <c r="E36" s="103">
        <v>301</v>
      </c>
      <c r="F36" s="103">
        <v>280</v>
      </c>
      <c r="G36" s="103">
        <v>280</v>
      </c>
      <c r="H36" s="103">
        <v>827</v>
      </c>
      <c r="I36" s="103">
        <v>2392</v>
      </c>
      <c r="J36" s="99"/>
      <c r="L36" s="104" t="s">
        <v>103</v>
      </c>
      <c r="M36" s="217">
        <f t="shared" si="6"/>
        <v>1.5050167224080268E-2</v>
      </c>
      <c r="N36" s="218">
        <f t="shared" si="0"/>
        <v>8.8628762541806017E-2</v>
      </c>
      <c r="O36" s="218">
        <f t="shared" si="1"/>
        <v>0.19063545150501673</v>
      </c>
      <c r="P36" s="218">
        <f t="shared" si="2"/>
        <v>0.12583612040133779</v>
      </c>
      <c r="Q36" s="218">
        <f t="shared" si="3"/>
        <v>0.11705685618729098</v>
      </c>
      <c r="R36" s="218">
        <f t="shared" si="4"/>
        <v>0.11705685618729098</v>
      </c>
      <c r="S36" s="218">
        <f t="shared" si="5"/>
        <v>0.34573578595317728</v>
      </c>
      <c r="T36" s="101"/>
    </row>
    <row r="37" spans="1:20" x14ac:dyDescent="0.25">
      <c r="A37" s="104" t="s">
        <v>104</v>
      </c>
      <c r="B37" s="213">
        <v>11</v>
      </c>
      <c r="C37" s="103">
        <v>149</v>
      </c>
      <c r="D37" s="103">
        <v>247</v>
      </c>
      <c r="E37" s="103">
        <v>130</v>
      </c>
      <c r="F37" s="103">
        <v>256</v>
      </c>
      <c r="G37" s="103">
        <v>244</v>
      </c>
      <c r="H37" s="103">
        <v>327</v>
      </c>
      <c r="I37" s="103">
        <v>1364</v>
      </c>
      <c r="J37" s="99"/>
      <c r="L37" s="104" t="s">
        <v>104</v>
      </c>
      <c r="M37" s="217">
        <f t="shared" si="6"/>
        <v>8.0645161290322578E-3</v>
      </c>
      <c r="N37" s="218">
        <f t="shared" si="0"/>
        <v>0.1092375366568915</v>
      </c>
      <c r="O37" s="218">
        <f t="shared" si="1"/>
        <v>0.1810850439882698</v>
      </c>
      <c r="P37" s="218">
        <f t="shared" si="2"/>
        <v>9.5307917888563048E-2</v>
      </c>
      <c r="Q37" s="218">
        <f t="shared" si="3"/>
        <v>0.18768328445747801</v>
      </c>
      <c r="R37" s="218">
        <f t="shared" si="4"/>
        <v>0.17888563049853373</v>
      </c>
      <c r="S37" s="218">
        <f t="shared" si="5"/>
        <v>0.23973607038123168</v>
      </c>
      <c r="T37" s="101"/>
    </row>
    <row r="38" spans="1:20" x14ac:dyDescent="0.25">
      <c r="A38" s="104" t="s">
        <v>105</v>
      </c>
      <c r="B38" s="213">
        <v>10</v>
      </c>
      <c r="C38" s="103">
        <v>538</v>
      </c>
      <c r="D38" s="103">
        <v>428</v>
      </c>
      <c r="E38" s="103">
        <v>639</v>
      </c>
      <c r="F38" s="103">
        <v>411</v>
      </c>
      <c r="G38" s="103">
        <v>487</v>
      </c>
      <c r="H38" s="103">
        <v>855</v>
      </c>
      <c r="I38" s="103">
        <v>3368</v>
      </c>
      <c r="J38" s="99"/>
      <c r="L38" s="104" t="s">
        <v>105</v>
      </c>
      <c r="M38" s="217">
        <f t="shared" si="6"/>
        <v>2.9691211401425177E-3</v>
      </c>
      <c r="N38" s="218">
        <f t="shared" si="0"/>
        <v>0.15973871733966746</v>
      </c>
      <c r="O38" s="218">
        <f t="shared" si="1"/>
        <v>0.12707838479809977</v>
      </c>
      <c r="P38" s="218">
        <f t="shared" si="2"/>
        <v>0.18972684085510688</v>
      </c>
      <c r="Q38" s="218">
        <f t="shared" si="3"/>
        <v>0.12203087885985749</v>
      </c>
      <c r="R38" s="218">
        <f t="shared" si="4"/>
        <v>0.14459619952494063</v>
      </c>
      <c r="S38" s="218">
        <f t="shared" si="5"/>
        <v>0.25385985748218526</v>
      </c>
      <c r="T38" s="101"/>
    </row>
    <row r="39" spans="1:20" ht="15.75" thickBot="1" x14ac:dyDescent="0.3">
      <c r="A39" s="97" t="s">
        <v>106</v>
      </c>
      <c r="B39" s="214">
        <v>197</v>
      </c>
      <c r="C39" s="105">
        <v>2203</v>
      </c>
      <c r="D39" s="105">
        <v>4069</v>
      </c>
      <c r="E39" s="105">
        <v>2516</v>
      </c>
      <c r="F39" s="105">
        <v>3062</v>
      </c>
      <c r="G39" s="105">
        <v>3687</v>
      </c>
      <c r="H39" s="105">
        <v>9603</v>
      </c>
      <c r="I39" s="105">
        <v>25337</v>
      </c>
      <c r="J39" s="99"/>
      <c r="L39" s="97" t="s">
        <v>106</v>
      </c>
      <c r="M39" s="219">
        <f t="shared" si="6"/>
        <v>7.7751904329636497E-3</v>
      </c>
      <c r="N39" s="220">
        <f t="shared" si="0"/>
        <v>8.6947941745273705E-2</v>
      </c>
      <c r="O39" s="220">
        <f t="shared" si="1"/>
        <v>0.16059517701385326</v>
      </c>
      <c r="P39" s="220">
        <f t="shared" si="2"/>
        <v>9.9301416900185499E-2</v>
      </c>
      <c r="Q39" s="220">
        <f t="shared" si="3"/>
        <v>0.1208509294707345</v>
      </c>
      <c r="R39" s="220">
        <f t="shared" si="4"/>
        <v>0.14551841180881714</v>
      </c>
      <c r="S39" s="220">
        <f t="shared" si="5"/>
        <v>0.37901093262817226</v>
      </c>
      <c r="T39" s="101"/>
    </row>
    <row r="40" spans="1:20" ht="15.75" thickBot="1" x14ac:dyDescent="0.3">
      <c r="A40" s="202" t="s">
        <v>29</v>
      </c>
      <c r="B40" s="106">
        <v>1129</v>
      </c>
      <c r="C40" s="106">
        <v>26645</v>
      </c>
      <c r="D40" s="106">
        <v>70837</v>
      </c>
      <c r="E40" s="106">
        <v>54551</v>
      </c>
      <c r="F40" s="106">
        <v>59415</v>
      </c>
      <c r="G40" s="106">
        <v>53192</v>
      </c>
      <c r="H40" s="106">
        <v>115788</v>
      </c>
      <c r="I40" s="106">
        <v>381557</v>
      </c>
      <c r="J40" s="107"/>
      <c r="L40" s="108" t="s">
        <v>107</v>
      </c>
      <c r="M40" s="203">
        <f t="shared" si="6"/>
        <v>2.9589288101122507E-3</v>
      </c>
      <c r="N40" s="203">
        <f t="shared" si="0"/>
        <v>6.9832292422888326E-2</v>
      </c>
      <c r="O40" s="203">
        <f t="shared" si="1"/>
        <v>0.18565247132145393</v>
      </c>
      <c r="P40" s="203">
        <f t="shared" si="2"/>
        <v>0.14296946458851495</v>
      </c>
      <c r="Q40" s="203">
        <f t="shared" si="3"/>
        <v>0.15571723228770537</v>
      </c>
      <c r="R40" s="203">
        <f t="shared" si="4"/>
        <v>0.13940774248670579</v>
      </c>
      <c r="S40" s="203">
        <f t="shared" si="5"/>
        <v>0.30346186808261938</v>
      </c>
      <c r="T40" s="101"/>
    </row>
    <row r="41" spans="1:20" x14ac:dyDescent="0.25">
      <c r="A41" s="322" t="s">
        <v>287</v>
      </c>
      <c r="B41" s="322"/>
      <c r="C41" s="322"/>
      <c r="D41" s="322"/>
      <c r="E41" s="322"/>
      <c r="F41" s="322"/>
      <c r="G41" s="322"/>
      <c r="L41" s="322" t="s">
        <v>287</v>
      </c>
      <c r="M41" s="322"/>
      <c r="N41" s="322"/>
      <c r="O41" s="322"/>
      <c r="P41" s="322"/>
      <c r="Q41" s="322"/>
      <c r="R41" s="322"/>
    </row>
    <row r="42" spans="1:20" x14ac:dyDescent="0.25">
      <c r="A42" s="91"/>
      <c r="B42" s="91"/>
      <c r="C42" s="91"/>
      <c r="D42" s="91"/>
      <c r="E42" s="91"/>
      <c r="F42" s="91"/>
      <c r="G42" s="91"/>
      <c r="L42" s="91"/>
      <c r="M42" s="257"/>
      <c r="N42" s="257"/>
      <c r="O42" s="257"/>
      <c r="P42" s="257"/>
      <c r="Q42" s="257"/>
      <c r="R42" s="257"/>
      <c r="S42" s="257"/>
    </row>
    <row r="43" spans="1:20" ht="15.75" x14ac:dyDescent="0.25">
      <c r="L43" s="92"/>
    </row>
    <row r="44" spans="1:20" ht="15.75" x14ac:dyDescent="0.25">
      <c r="L44" s="92"/>
    </row>
    <row r="45" spans="1:20" ht="53.25" customHeight="1" x14ac:dyDescent="0.25">
      <c r="A45" s="93" t="s">
        <v>211</v>
      </c>
      <c r="B45" s="94" t="s">
        <v>234</v>
      </c>
      <c r="C45" s="94" t="s">
        <v>235</v>
      </c>
      <c r="D45" s="94" t="s">
        <v>236</v>
      </c>
      <c r="E45" s="94" t="s">
        <v>237</v>
      </c>
      <c r="F45" s="94" t="s">
        <v>238</v>
      </c>
      <c r="G45" s="94" t="s">
        <v>239</v>
      </c>
      <c r="H45" s="94" t="s">
        <v>240</v>
      </c>
      <c r="I45" s="94" t="s">
        <v>132</v>
      </c>
      <c r="L45" s="109" t="s">
        <v>211</v>
      </c>
      <c r="M45" s="94" t="s">
        <v>234</v>
      </c>
      <c r="N45" s="94" t="s">
        <v>235</v>
      </c>
      <c r="O45" s="94" t="s">
        <v>236</v>
      </c>
      <c r="P45" s="94" t="s">
        <v>237</v>
      </c>
      <c r="Q45" s="94" t="s">
        <v>238</v>
      </c>
      <c r="R45" s="94" t="s">
        <v>239</v>
      </c>
      <c r="S45" s="94" t="s">
        <v>240</v>
      </c>
    </row>
    <row r="46" spans="1:20" x14ac:dyDescent="0.25">
      <c r="A46" s="110" t="s">
        <v>212</v>
      </c>
      <c r="B46" s="111">
        <f>+B17+B21+B32+B33+B34</f>
        <v>136</v>
      </c>
      <c r="C46" s="111">
        <f t="shared" ref="C46:I46" si="7">+C17+C21+C32+C33+C34</f>
        <v>9188</v>
      </c>
      <c r="D46" s="111">
        <f t="shared" si="7"/>
        <v>20493</v>
      </c>
      <c r="E46" s="111">
        <f t="shared" si="7"/>
        <v>15817</v>
      </c>
      <c r="F46" s="111">
        <f t="shared" si="7"/>
        <v>20406</v>
      </c>
      <c r="G46" s="111">
        <f t="shared" si="7"/>
        <v>19089</v>
      </c>
      <c r="H46" s="111">
        <f t="shared" si="7"/>
        <v>37856</v>
      </c>
      <c r="I46" s="111">
        <f t="shared" si="7"/>
        <v>122985</v>
      </c>
      <c r="L46" s="112" t="s">
        <v>212</v>
      </c>
      <c r="M46" s="100">
        <f t="shared" ref="M46" si="8">+B46/$I46</f>
        <v>1.1058259137293166E-3</v>
      </c>
      <c r="N46" s="100">
        <f t="shared" ref="N46" si="9">+C46/$I46</f>
        <v>7.4708297759889422E-2</v>
      </c>
      <c r="O46" s="100">
        <f t="shared" ref="O46" si="10">+D46/$I46</f>
        <v>0.16663007683863887</v>
      </c>
      <c r="P46" s="100">
        <f t="shared" ref="P46" si="11">+E46/$I46</f>
        <v>0.12860917998129853</v>
      </c>
      <c r="Q46" s="100">
        <f t="shared" ref="Q46" si="12">+F46/$I46</f>
        <v>0.1659226734967679</v>
      </c>
      <c r="R46" s="100">
        <f t="shared" ref="R46" si="13">+G46/$I46</f>
        <v>0.15521405049396267</v>
      </c>
      <c r="S46" s="100">
        <f t="shared" ref="S46" si="14">+H46/$I46</f>
        <v>0.30780989551571331</v>
      </c>
    </row>
    <row r="47" spans="1:20" x14ac:dyDescent="0.25">
      <c r="A47" s="110" t="s">
        <v>213</v>
      </c>
      <c r="B47" s="111">
        <f>+B11+B12+B22+B19+B30+B39+B29</f>
        <v>526</v>
      </c>
      <c r="C47" s="111">
        <f t="shared" ref="C47:I47" si="15">+C11+C12+C22+C19+C30+C39+C29</f>
        <v>8018</v>
      </c>
      <c r="D47" s="111">
        <f t="shared" si="15"/>
        <v>20141</v>
      </c>
      <c r="E47" s="111">
        <f t="shared" si="15"/>
        <v>12858</v>
      </c>
      <c r="F47" s="111">
        <f t="shared" si="15"/>
        <v>18884</v>
      </c>
      <c r="G47" s="111">
        <f t="shared" si="15"/>
        <v>19266</v>
      </c>
      <c r="H47" s="111">
        <f t="shared" si="15"/>
        <v>32282</v>
      </c>
      <c r="I47" s="111">
        <f t="shared" si="15"/>
        <v>111975</v>
      </c>
      <c r="L47" s="113" t="s">
        <v>213</v>
      </c>
      <c r="M47" s="100">
        <f t="shared" ref="M47:M50" si="16">+B47/$I47</f>
        <v>4.6974771154275506E-3</v>
      </c>
      <c r="N47" s="100">
        <f t="shared" ref="N47:N50" si="17">+C47/$I47</f>
        <v>7.1605269033266347E-2</v>
      </c>
      <c r="O47" s="100">
        <f t="shared" ref="O47:O50" si="18">+D47/$I47</f>
        <v>0.17987050680955571</v>
      </c>
      <c r="P47" s="100">
        <f t="shared" ref="P47:P50" si="19">+E47/$I47</f>
        <v>0.1148292029470864</v>
      </c>
      <c r="Q47" s="100">
        <f t="shared" ref="Q47:Q50" si="20">+F47/$I47</f>
        <v>0.16864478678276401</v>
      </c>
      <c r="R47" s="100">
        <f t="shared" ref="R47:R50" si="21">+G47/$I47</f>
        <v>0.17205626255860684</v>
      </c>
      <c r="S47" s="100">
        <f t="shared" ref="S47:S50" si="22">+H47/$I47</f>
        <v>0.28829649475329316</v>
      </c>
    </row>
    <row r="48" spans="1:20" x14ac:dyDescent="0.25">
      <c r="A48" s="110" t="s">
        <v>214</v>
      </c>
      <c r="B48" s="111">
        <f>+B10+B13+B15+B20+B24+B26+B28+B31</f>
        <v>187</v>
      </c>
      <c r="C48" s="111">
        <f t="shared" ref="C48:I48" si="23">+C10+C13+C15+C20+C24+C26+C28+C31</f>
        <v>4154</v>
      </c>
      <c r="D48" s="111">
        <f t="shared" si="23"/>
        <v>9413</v>
      </c>
      <c r="E48" s="111">
        <f t="shared" si="23"/>
        <v>13840</v>
      </c>
      <c r="F48" s="111">
        <f t="shared" si="23"/>
        <v>6224</v>
      </c>
      <c r="G48" s="111">
        <f t="shared" si="23"/>
        <v>5352</v>
      </c>
      <c r="H48" s="111">
        <f t="shared" si="23"/>
        <v>12755</v>
      </c>
      <c r="I48" s="111">
        <f t="shared" si="23"/>
        <v>51925</v>
      </c>
      <c r="L48" s="113" t="s">
        <v>214</v>
      </c>
      <c r="M48" s="100">
        <f t="shared" si="16"/>
        <v>3.6013480982185846E-3</v>
      </c>
      <c r="N48" s="100">
        <f t="shared" si="17"/>
        <v>0.08</v>
      </c>
      <c r="O48" s="100">
        <f>+D48/$I48</f>
        <v>0.18128069330765528</v>
      </c>
      <c r="P48" s="100">
        <f t="shared" si="19"/>
        <v>0.26653827636013483</v>
      </c>
      <c r="Q48" s="100">
        <f t="shared" si="20"/>
        <v>0.11986519017814155</v>
      </c>
      <c r="R48" s="100">
        <f t="shared" si="21"/>
        <v>0.10307173808377468</v>
      </c>
      <c r="S48" s="100">
        <f t="shared" si="22"/>
        <v>0.24564275397207511</v>
      </c>
    </row>
    <row r="49" spans="1:19" ht="15.75" thickBot="1" x14ac:dyDescent="0.3">
      <c r="A49" s="114" t="s">
        <v>215</v>
      </c>
      <c r="B49" s="115">
        <f>+B14+B16+B25+B27+B23+B18+B35+B36+B37+B38</f>
        <v>280</v>
      </c>
      <c r="C49" s="115">
        <f t="shared" ref="C49:I49" si="24">+C14+C16+C25+C27+C23+C18+C35+C36+C37+C38</f>
        <v>5285</v>
      </c>
      <c r="D49" s="115">
        <f t="shared" si="24"/>
        <v>20790</v>
      </c>
      <c r="E49" s="115">
        <f t="shared" si="24"/>
        <v>12036</v>
      </c>
      <c r="F49" s="115">
        <f t="shared" si="24"/>
        <v>13901</v>
      </c>
      <c r="G49" s="115">
        <f t="shared" si="24"/>
        <v>9485</v>
      </c>
      <c r="H49" s="115">
        <f t="shared" si="24"/>
        <v>32895</v>
      </c>
      <c r="I49" s="115">
        <f t="shared" si="24"/>
        <v>94672</v>
      </c>
      <c r="L49" s="116" t="s">
        <v>215</v>
      </c>
      <c r="M49" s="100">
        <f t="shared" si="16"/>
        <v>2.9575798546560756E-3</v>
      </c>
      <c r="N49" s="100">
        <f t="shared" si="17"/>
        <v>5.5824319756633427E-2</v>
      </c>
      <c r="O49" s="100">
        <f t="shared" si="18"/>
        <v>0.21960030420821361</v>
      </c>
      <c r="P49" s="100">
        <f t="shared" si="19"/>
        <v>0.12713368260943045</v>
      </c>
      <c r="Q49" s="100">
        <f t="shared" si="20"/>
        <v>0.14683327699847895</v>
      </c>
      <c r="R49" s="100">
        <f t="shared" si="21"/>
        <v>0.10018801757647457</v>
      </c>
      <c r="S49" s="100">
        <f t="shared" si="22"/>
        <v>0.34746281899611292</v>
      </c>
    </row>
    <row r="50" spans="1:19" ht="15.75" thickBot="1" x14ac:dyDescent="0.3">
      <c r="A50" s="117" t="s">
        <v>132</v>
      </c>
      <c r="B50" s="118">
        <f>+SUM(B46:B49)</f>
        <v>1129</v>
      </c>
      <c r="C50" s="118">
        <f t="shared" ref="C50:I50" si="25">+SUM(C46:C49)</f>
        <v>26645</v>
      </c>
      <c r="D50" s="118">
        <f t="shared" si="25"/>
        <v>70837</v>
      </c>
      <c r="E50" s="118">
        <f t="shared" si="25"/>
        <v>54551</v>
      </c>
      <c r="F50" s="118">
        <f t="shared" si="25"/>
        <v>59415</v>
      </c>
      <c r="G50" s="118">
        <f t="shared" si="25"/>
        <v>53192</v>
      </c>
      <c r="H50" s="118">
        <f t="shared" si="25"/>
        <v>115788</v>
      </c>
      <c r="I50" s="118">
        <f t="shared" si="25"/>
        <v>381557</v>
      </c>
      <c r="L50" s="119" t="s">
        <v>132</v>
      </c>
      <c r="M50" s="203">
        <f t="shared" si="16"/>
        <v>2.9589288101122507E-3</v>
      </c>
      <c r="N50" s="203">
        <f t="shared" si="17"/>
        <v>6.9832292422888326E-2</v>
      </c>
      <c r="O50" s="203">
        <f t="shared" si="18"/>
        <v>0.18565247132145393</v>
      </c>
      <c r="P50" s="203">
        <f t="shared" si="19"/>
        <v>0.14296946458851495</v>
      </c>
      <c r="Q50" s="203">
        <f t="shared" si="20"/>
        <v>0.15571723228770537</v>
      </c>
      <c r="R50" s="203">
        <f t="shared" si="21"/>
        <v>0.13940774248670579</v>
      </c>
      <c r="S50" s="203">
        <f t="shared" si="22"/>
        <v>0.30346186808261938</v>
      </c>
    </row>
    <row r="51" spans="1:19" x14ac:dyDescent="0.25">
      <c r="A51" s="322" t="s">
        <v>287</v>
      </c>
      <c r="B51" s="322"/>
      <c r="C51" s="322"/>
      <c r="D51" s="322"/>
      <c r="E51" s="322"/>
      <c r="F51" s="322"/>
      <c r="G51" s="322"/>
      <c r="H51" s="110"/>
      <c r="I51" s="110"/>
      <c r="L51" s="322" t="s">
        <v>287</v>
      </c>
      <c r="M51" s="322"/>
      <c r="N51" s="322"/>
      <c r="O51" s="322"/>
      <c r="P51" s="322"/>
      <c r="Q51" s="322"/>
      <c r="R51" s="322"/>
    </row>
    <row r="54" spans="1:19" ht="15.75" x14ac:dyDescent="0.25">
      <c r="G54" s="153" t="s">
        <v>288</v>
      </c>
      <c r="I54" s="153"/>
      <c r="J54" s="153"/>
      <c r="K54" s="153"/>
      <c r="L54" s="153"/>
      <c r="M54" s="153"/>
      <c r="N54" s="153"/>
    </row>
    <row r="81" spans="7:19" x14ac:dyDescent="0.25">
      <c r="M81" s="324"/>
      <c r="N81" s="324"/>
      <c r="O81" s="324"/>
      <c r="P81" s="324"/>
      <c r="Q81" s="324"/>
      <c r="R81" s="324"/>
      <c r="S81" s="324"/>
    </row>
    <row r="82" spans="7:19" x14ac:dyDescent="0.25">
      <c r="G82" s="322" t="s">
        <v>287</v>
      </c>
      <c r="H82" s="322"/>
      <c r="I82" s="322"/>
      <c r="J82" s="322"/>
      <c r="K82" s="322"/>
      <c r="L82" s="322"/>
      <c r="M82" s="322"/>
    </row>
  </sheetData>
  <sortState xmlns:xlrd2="http://schemas.microsoft.com/office/spreadsheetml/2017/richdata2" ref="L10:S39">
    <sortCondition ref="L10:L39"/>
  </sortState>
  <mergeCells count="8">
    <mergeCell ref="G82:M82"/>
    <mergeCell ref="A8:G8"/>
    <mergeCell ref="A41:G41"/>
    <mergeCell ref="L41:R41"/>
    <mergeCell ref="L51:R51"/>
    <mergeCell ref="M81:S81"/>
    <mergeCell ref="L8:R8"/>
    <mergeCell ref="A51:G51"/>
  </mergeCells>
  <conditionalFormatting sqref="B10:H10">
    <cfRule type="colorScale" priority="12">
      <colorScale>
        <cfvo type="min"/>
        <cfvo type="max"/>
        <color rgb="FFFFEF9C"/>
        <color rgb="FF63BE7B"/>
      </colorScale>
    </cfRule>
    <cfRule type="colorScale" priority="16">
      <colorScale>
        <cfvo type="min"/>
        <cfvo type="max"/>
        <color rgb="FFFFEF9C"/>
        <color rgb="FF63BE7B"/>
      </colorScale>
    </cfRule>
  </conditionalFormatting>
  <conditionalFormatting sqref="B11:H11">
    <cfRule type="colorScale" priority="11">
      <colorScale>
        <cfvo type="min"/>
        <cfvo type="max"/>
        <color rgb="FFFFEF9C"/>
        <color rgb="FF63BE7B"/>
      </colorScale>
    </cfRule>
    <cfRule type="colorScale" priority="13">
      <colorScale>
        <cfvo type="min"/>
        <cfvo type="max"/>
        <color rgb="FFFFEF9C"/>
        <color rgb="FF63BE7B"/>
      </colorScale>
    </cfRule>
  </conditionalFormatting>
  <conditionalFormatting sqref="B12:H39">
    <cfRule type="colorScale" priority="6">
      <colorScale>
        <cfvo type="min"/>
        <cfvo type="max"/>
        <color rgb="FFFFEF9C"/>
        <color rgb="FF63BE7B"/>
      </colorScale>
    </cfRule>
    <cfRule type="colorScale" priority="7">
      <colorScale>
        <cfvo type="min"/>
        <cfvo type="max"/>
        <color rgb="FFFFEF9C"/>
        <color rgb="FF63BE7B"/>
      </colorScale>
    </cfRule>
  </conditionalFormatting>
  <conditionalFormatting sqref="M40:S40">
    <cfRule type="colorScale" priority="1">
      <colorScale>
        <cfvo type="min"/>
        <cfvo type="max"/>
        <color rgb="FFFFEF9C"/>
        <color rgb="FF63BE7B"/>
      </colorScale>
    </cfRule>
  </conditionalFormatting>
  <conditionalFormatting sqref="M46:S49">
    <cfRule type="colorScale" priority="3">
      <colorScale>
        <cfvo type="min"/>
        <cfvo type="max"/>
        <color rgb="FFFFEF9C"/>
        <color rgb="FF63BE7B"/>
      </colorScale>
    </cfRule>
  </conditionalFormatting>
  <conditionalFormatting sqref="M50:S50">
    <cfRule type="colorScale" priority="2">
      <colorScale>
        <cfvo type="min"/>
        <cfvo type="max"/>
        <color rgb="FFFFEF9C"/>
        <color rgb="FF63BE7B"/>
      </colorScale>
    </cfRule>
  </conditionalFormatting>
  <conditionalFormatting sqref="M10:T39">
    <cfRule type="colorScale" priority="15">
      <colorScale>
        <cfvo type="min"/>
        <cfvo type="max"/>
        <color rgb="FFFFEF9C"/>
        <color rgb="FF63BE7B"/>
      </colorScale>
    </cfRule>
  </conditionalFormatting>
  <conditionalFormatting sqref="T40">
    <cfRule type="colorScale" priority="14">
      <colorScale>
        <cfvo type="min"/>
        <cfvo type="max"/>
        <color rgb="FFFFEF9C"/>
        <color rgb="FF63BE7B"/>
      </colorScale>
    </cfRule>
  </conditionalFormatting>
  <hyperlinks>
    <hyperlink ref="A1" location="Índex!A1" display="TORNAR A L'ÍNDEX" xr:uid="{54ABC8CB-C94C-4DA1-83E5-5D6CE5C7DCB1}"/>
  </hyperlinks>
  <pageMargins left="0.7" right="0.7" top="0.75" bottom="0.75" header="0.3" footer="0.3"/>
  <pageSetup paperSize="9"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3419AF-6148-4B26-87B0-A35AA09E505C}">
  <sheetPr>
    <tabColor theme="9" tint="0.59999389629810485"/>
  </sheetPr>
  <dimension ref="A1:R44"/>
  <sheetViews>
    <sheetView workbookViewId="0">
      <selection activeCell="B1" sqref="B1"/>
    </sheetView>
  </sheetViews>
  <sheetFormatPr baseColWidth="10" defaultRowHeight="15" x14ac:dyDescent="0.25"/>
  <cols>
    <col min="1" max="1" width="31.28515625" style="1" customWidth="1"/>
    <col min="2" max="2" width="15.5703125" style="1" customWidth="1"/>
    <col min="3" max="3" width="12.7109375" style="1" customWidth="1"/>
    <col min="4" max="5" width="13.140625" style="1" customWidth="1"/>
    <col min="6" max="6" width="11.42578125" style="1"/>
    <col min="7" max="7" width="30.5703125" style="62" customWidth="1"/>
    <col min="8" max="8" width="11.42578125" style="36" customWidth="1"/>
    <col min="9" max="11" width="11.42578125" style="208"/>
    <col min="12" max="12" width="11.42578125" style="208" customWidth="1"/>
    <col min="13" max="17" width="11.42578125" style="36"/>
    <col min="18" max="18" width="11.42578125" style="62"/>
    <col min="19" max="16384" width="11.42578125" style="1"/>
  </cols>
  <sheetData>
    <row r="1" spans="1:13" x14ac:dyDescent="0.25">
      <c r="A1" s="2" t="s">
        <v>28</v>
      </c>
      <c r="C1" s="211" t="s">
        <v>258</v>
      </c>
      <c r="I1" s="211" t="s">
        <v>107</v>
      </c>
    </row>
    <row r="2" spans="1:13" x14ac:dyDescent="0.25">
      <c r="J2" s="271" t="s">
        <v>307</v>
      </c>
      <c r="K2" s="271" t="s">
        <v>308</v>
      </c>
      <c r="L2" s="271" t="s">
        <v>309</v>
      </c>
    </row>
    <row r="3" spans="1:13" ht="18.75" x14ac:dyDescent="0.3">
      <c r="A3" s="29" t="str">
        <f>Índex!A45</f>
        <v>ANÀLISI SEGONS 7 SECTORS PRODUCTIUS</v>
      </c>
      <c r="I3" s="208" t="s">
        <v>226</v>
      </c>
      <c r="J3" s="272">
        <v>0.22940655447298494</v>
      </c>
      <c r="K3" s="272">
        <v>0.77059344552701503</v>
      </c>
      <c r="L3" s="272">
        <v>-0.70229885057471264</v>
      </c>
    </row>
    <row r="4" spans="1:13" x14ac:dyDescent="0.25">
      <c r="I4" s="208" t="s">
        <v>225</v>
      </c>
      <c r="J4" s="272">
        <v>0.11930943891912178</v>
      </c>
      <c r="K4" s="272">
        <v>0.88069056108087818</v>
      </c>
      <c r="L4" s="272">
        <v>-0.8645274013466292</v>
      </c>
    </row>
    <row r="5" spans="1:13" x14ac:dyDescent="0.25">
      <c r="A5" s="28" t="str">
        <f>Índex!A50</f>
        <v>G7S2</v>
      </c>
      <c r="C5" s="28" t="str">
        <f>Índex!A7</f>
        <v>1r trimestre 2026</v>
      </c>
      <c r="I5" s="208" t="s">
        <v>224</v>
      </c>
      <c r="J5" s="272">
        <v>0.47682708189223144</v>
      </c>
      <c r="K5" s="272">
        <v>0.52317291810776856</v>
      </c>
      <c r="L5" s="272">
        <v>-8.8586076632487853E-2</v>
      </c>
    </row>
    <row r="6" spans="1:13" ht="15.75" thickBot="1" x14ac:dyDescent="0.3">
      <c r="A6" s="30" t="str">
        <f>Índex!B50</f>
        <v>Llocs de treball segons sexe.</v>
      </c>
      <c r="B6" s="30"/>
      <c r="C6" s="30"/>
      <c r="D6" s="30"/>
      <c r="E6" s="30"/>
      <c r="F6" s="30"/>
      <c r="I6" s="208" t="s">
        <v>223</v>
      </c>
      <c r="J6" s="272">
        <v>0.33134131363311398</v>
      </c>
      <c r="K6" s="272">
        <v>0.66865868636688608</v>
      </c>
      <c r="L6" s="272">
        <v>-0.50446869174251563</v>
      </c>
    </row>
    <row r="7" spans="1:13" ht="15.75" x14ac:dyDescent="0.25">
      <c r="A7" s="325"/>
      <c r="B7" s="325"/>
      <c r="C7" s="325"/>
      <c r="D7" s="325"/>
      <c r="E7" s="325"/>
      <c r="F7" s="325"/>
      <c r="I7" s="208" t="s">
        <v>222</v>
      </c>
      <c r="J7" s="272">
        <v>0.70825549103761676</v>
      </c>
      <c r="K7" s="272">
        <v>0.29174450896238324</v>
      </c>
      <c r="L7" s="272">
        <v>1.427656628591208</v>
      </c>
    </row>
    <row r="8" spans="1:13" ht="15.75" x14ac:dyDescent="0.25">
      <c r="A8" s="323" t="s">
        <v>294</v>
      </c>
      <c r="B8" s="323"/>
      <c r="C8" s="323"/>
      <c r="D8" s="323"/>
      <c r="E8" s="323"/>
      <c r="F8" s="323"/>
      <c r="G8" s="147"/>
      <c r="H8" s="274"/>
      <c r="I8" s="208" t="s">
        <v>221</v>
      </c>
      <c r="J8" s="272">
        <v>0.52255978342607912</v>
      </c>
      <c r="K8" s="272">
        <v>0.47744021657392088</v>
      </c>
      <c r="L8" s="272">
        <v>9.4503071349818862E-2</v>
      </c>
    </row>
    <row r="9" spans="1:13" x14ac:dyDescent="0.25">
      <c r="A9" s="158"/>
      <c r="B9" s="159" t="s">
        <v>29</v>
      </c>
      <c r="C9" s="160" t="s">
        <v>227</v>
      </c>
      <c r="D9" s="160" t="s">
        <v>32</v>
      </c>
      <c r="G9" s="124"/>
      <c r="H9" s="275"/>
      <c r="I9" s="208" t="s">
        <v>220</v>
      </c>
      <c r="J9" s="272">
        <v>0.40516288389124955</v>
      </c>
      <c r="K9" s="272">
        <v>0.59483711610875045</v>
      </c>
      <c r="L9" s="272">
        <v>-0.31886751361161525</v>
      </c>
    </row>
    <row r="10" spans="1:13" x14ac:dyDescent="0.25">
      <c r="A10" s="161" t="s">
        <v>234</v>
      </c>
      <c r="B10" s="162">
        <v>0.23550724637681159</v>
      </c>
      <c r="C10" s="243">
        <v>0.23098859315589354</v>
      </c>
      <c r="D10" s="243">
        <v>0.23208023565717492</v>
      </c>
      <c r="G10" s="156"/>
      <c r="H10" s="276"/>
      <c r="I10" s="208" t="s">
        <v>132</v>
      </c>
      <c r="J10" s="290">
        <v>0.45099421580524013</v>
      </c>
      <c r="K10" s="290">
        <v>0.54900578419475987</v>
      </c>
      <c r="L10" s="290">
        <v>-0.17852556605259767</v>
      </c>
    </row>
    <row r="11" spans="1:13" x14ac:dyDescent="0.25">
      <c r="A11" s="163" t="s">
        <v>235</v>
      </c>
      <c r="B11" s="164">
        <v>0.12636830739444485</v>
      </c>
      <c r="C11" s="244">
        <v>0.14589451554524865</v>
      </c>
      <c r="D11" s="244">
        <v>0.13897038530941513</v>
      </c>
      <c r="G11" s="157"/>
      <c r="H11" s="277"/>
      <c r="I11" s="211" t="s">
        <v>227</v>
      </c>
      <c r="J11" s="271"/>
      <c r="K11" s="271"/>
      <c r="L11" s="271"/>
      <c r="M11" s="62"/>
    </row>
    <row r="12" spans="1:13" x14ac:dyDescent="0.25">
      <c r="A12" s="163" t="s">
        <v>236</v>
      </c>
      <c r="B12" s="164">
        <v>0.46320815843592417</v>
      </c>
      <c r="C12" s="244">
        <v>0.49554887973544481</v>
      </c>
      <c r="D12" s="244">
        <v>0.48975262632642141</v>
      </c>
      <c r="G12" s="157"/>
      <c r="H12" s="277"/>
      <c r="J12" s="271" t="s">
        <v>307</v>
      </c>
      <c r="K12" s="271" t="s">
        <v>308</v>
      </c>
      <c r="L12" s="271" t="s">
        <v>309</v>
      </c>
      <c r="M12" s="62"/>
    </row>
    <row r="13" spans="1:13" x14ac:dyDescent="0.25">
      <c r="A13" s="163" t="s">
        <v>237</v>
      </c>
      <c r="B13" s="164">
        <v>0.32763511905851345</v>
      </c>
      <c r="C13" s="244">
        <v>0.33924005633263599</v>
      </c>
      <c r="D13" s="244">
        <v>0.32692056749263732</v>
      </c>
      <c r="G13" s="157"/>
      <c r="H13" s="277"/>
      <c r="I13" s="208" t="s">
        <v>226</v>
      </c>
      <c r="J13" s="272">
        <v>0.22346938775510203</v>
      </c>
      <c r="K13" s="272">
        <v>0.77653061224489794</v>
      </c>
      <c r="L13" s="273">
        <v>-0.71222076215505914</v>
      </c>
      <c r="M13" s="62"/>
    </row>
    <row r="14" spans="1:13" x14ac:dyDescent="0.25">
      <c r="A14" s="163" t="s">
        <v>238</v>
      </c>
      <c r="B14" s="164">
        <v>0.71015081501040977</v>
      </c>
      <c r="C14" s="244">
        <v>0.67432691145993062</v>
      </c>
      <c r="D14" s="244">
        <v>0.67636534982285856</v>
      </c>
      <c r="G14" s="157"/>
      <c r="H14" s="277"/>
      <c r="I14" s="208" t="s">
        <v>225</v>
      </c>
      <c r="J14" s="272">
        <v>0.11838416447200747</v>
      </c>
      <c r="K14" s="272">
        <v>0.8816158355279925</v>
      </c>
      <c r="L14" s="273">
        <v>-0.86571910383040229</v>
      </c>
      <c r="M14" s="62"/>
    </row>
    <row r="15" spans="1:13" x14ac:dyDescent="0.25">
      <c r="A15" s="163" t="s">
        <v>239</v>
      </c>
      <c r="B15" s="164">
        <v>0.55478232723741705</v>
      </c>
      <c r="C15" s="244">
        <v>0.53918223959372324</v>
      </c>
      <c r="D15" s="244">
        <v>0.55084858331034336</v>
      </c>
      <c r="G15" s="157"/>
      <c r="H15" s="277"/>
      <c r="I15" s="208" t="s">
        <v>224</v>
      </c>
      <c r="J15" s="272">
        <v>0.47978391023963801</v>
      </c>
      <c r="K15" s="272">
        <v>0.52021608976036204</v>
      </c>
      <c r="L15" s="273">
        <v>-7.7721893491124266E-2</v>
      </c>
      <c r="M15" s="62"/>
    </row>
    <row r="16" spans="1:13" ht="15.75" thickBot="1" x14ac:dyDescent="0.3">
      <c r="A16" s="165" t="s">
        <v>289</v>
      </c>
      <c r="B16" s="166">
        <v>0.40133408426906964</v>
      </c>
      <c r="C16" s="245">
        <v>0.44054384628164511</v>
      </c>
      <c r="D16" s="245">
        <v>0.43707499250566834</v>
      </c>
      <c r="G16" s="157"/>
      <c r="H16" s="277"/>
      <c r="I16" s="208" t="s">
        <v>223</v>
      </c>
      <c r="J16" s="272">
        <v>0.34126119296915713</v>
      </c>
      <c r="K16" s="272">
        <v>0.65873880703084287</v>
      </c>
      <c r="L16" s="273">
        <v>-0.48194764096662829</v>
      </c>
      <c r="M16" s="62"/>
    </row>
    <row r="17" spans="1:13" ht="15.75" thickBot="1" x14ac:dyDescent="0.3">
      <c r="A17" s="167" t="s">
        <v>132</v>
      </c>
      <c r="B17" s="168">
        <v>0.4509102038643743</v>
      </c>
      <c r="C17" s="246">
        <v>0.49338091553987889</v>
      </c>
      <c r="D17" s="246">
        <v>0.47653012673111628</v>
      </c>
      <c r="G17" s="157"/>
      <c r="H17" s="277"/>
      <c r="I17" s="208" t="s">
        <v>222</v>
      </c>
      <c r="J17" s="272">
        <v>0.72361636301134413</v>
      </c>
      <c r="K17" s="272">
        <v>0.27638363698865592</v>
      </c>
      <c r="L17" s="273">
        <v>1.6181592039800996</v>
      </c>
      <c r="M17" s="258"/>
    </row>
    <row r="18" spans="1:13" x14ac:dyDescent="0.25">
      <c r="A18" s="154" t="s">
        <v>290</v>
      </c>
      <c r="G18" s="258"/>
      <c r="H18" s="278"/>
      <c r="I18" s="208" t="s">
        <v>221</v>
      </c>
      <c r="J18" s="272">
        <v>0.52272820681435206</v>
      </c>
      <c r="K18" s="272">
        <v>0.47727179318564794</v>
      </c>
      <c r="L18" s="273">
        <v>9.5242195909580191E-2</v>
      </c>
      <c r="M18" s="62"/>
    </row>
    <row r="19" spans="1:13" x14ac:dyDescent="0.25">
      <c r="A19" s="155" t="s">
        <v>219</v>
      </c>
      <c r="B19" s="91"/>
      <c r="C19" s="91"/>
      <c r="D19" s="91"/>
      <c r="I19" s="208" t="s">
        <v>220</v>
      </c>
      <c r="J19" s="272">
        <v>0.41426627681440525</v>
      </c>
      <c r="K19" s="272">
        <v>0.5857337231855948</v>
      </c>
      <c r="L19" s="273">
        <v>-0.29273958384816884</v>
      </c>
      <c r="M19" s="62"/>
    </row>
    <row r="20" spans="1:13" x14ac:dyDescent="0.25">
      <c r="B20" s="77"/>
      <c r="C20" s="77"/>
      <c r="D20" s="77"/>
      <c r="E20" s="91"/>
      <c r="F20" s="91"/>
      <c r="I20" s="208" t="s">
        <v>132</v>
      </c>
      <c r="J20" s="272">
        <v>0.46034332058912719</v>
      </c>
      <c r="K20" s="272">
        <v>0.53965667941087281</v>
      </c>
      <c r="L20" s="273">
        <v>-0.14697003085059498</v>
      </c>
      <c r="M20" s="62"/>
    </row>
    <row r="21" spans="1:13" ht="15.75" x14ac:dyDescent="0.25">
      <c r="A21" s="323" t="s">
        <v>291</v>
      </c>
      <c r="B21" s="323"/>
      <c r="C21" s="323"/>
      <c r="D21" s="323"/>
      <c r="E21" s="323"/>
      <c r="F21" s="323"/>
      <c r="J21" s="271"/>
      <c r="K21" s="271"/>
      <c r="L21" s="271"/>
    </row>
    <row r="22" spans="1:13" x14ac:dyDescent="0.25">
      <c r="I22" s="211" t="s">
        <v>310</v>
      </c>
      <c r="J22" s="271"/>
      <c r="K22" s="271"/>
      <c r="L22" s="271"/>
      <c r="M22" s="62"/>
    </row>
    <row r="23" spans="1:13" x14ac:dyDescent="0.25">
      <c r="J23" s="271" t="s">
        <v>307</v>
      </c>
      <c r="K23" s="271" t="s">
        <v>308</v>
      </c>
      <c r="L23" s="271" t="s">
        <v>309</v>
      </c>
      <c r="M23" s="62"/>
    </row>
    <row r="24" spans="1:13" x14ac:dyDescent="0.25">
      <c r="I24" s="208" t="s">
        <v>226</v>
      </c>
      <c r="J24" s="272">
        <v>0.23038722000347284</v>
      </c>
      <c r="K24" s="272">
        <v>0.76961277999652722</v>
      </c>
      <c r="L24" s="273">
        <v>-0.70064527774017415</v>
      </c>
      <c r="M24" s="62"/>
    </row>
    <row r="25" spans="1:13" x14ac:dyDescent="0.25">
      <c r="I25" s="208" t="s">
        <v>225</v>
      </c>
      <c r="J25" s="272">
        <v>0.12006535202705269</v>
      </c>
      <c r="K25" s="272">
        <v>0.87993464797294729</v>
      </c>
      <c r="L25" s="273">
        <v>-0.86355196683794633</v>
      </c>
      <c r="M25" s="62"/>
    </row>
    <row r="26" spans="1:13" x14ac:dyDescent="0.25">
      <c r="I26" s="208" t="s">
        <v>224</v>
      </c>
      <c r="J26" s="272">
        <v>0.50854599663829669</v>
      </c>
      <c r="K26" s="272">
        <v>0.49145400336170325</v>
      </c>
      <c r="L26" s="273">
        <v>3.4778419057895041E-2</v>
      </c>
      <c r="M26" s="62"/>
    </row>
    <row r="27" spans="1:13" x14ac:dyDescent="0.25">
      <c r="I27" s="208" t="s">
        <v>223</v>
      </c>
      <c r="J27" s="272">
        <v>0.3294814680361603</v>
      </c>
      <c r="K27" s="272">
        <v>0.6705185319638397</v>
      </c>
      <c r="L27" s="273">
        <v>-0.50861691015285926</v>
      </c>
      <c r="M27" s="62"/>
    </row>
    <row r="28" spans="1:13" x14ac:dyDescent="0.25">
      <c r="I28" s="208" t="s">
        <v>222</v>
      </c>
      <c r="J28" s="272">
        <v>0.67797650590709302</v>
      </c>
      <c r="K28" s="272">
        <v>0.32202349409290693</v>
      </c>
      <c r="L28" s="273">
        <v>1.1053634854092049</v>
      </c>
      <c r="M28" s="62"/>
    </row>
    <row r="29" spans="1:13" x14ac:dyDescent="0.25">
      <c r="I29" s="208" t="s">
        <v>221</v>
      </c>
      <c r="J29" s="272">
        <v>0.52354954084708893</v>
      </c>
      <c r="K29" s="272">
        <v>0.47645045915291101</v>
      </c>
      <c r="L29" s="273">
        <v>9.885410075565082E-2</v>
      </c>
      <c r="M29" s="62"/>
    </row>
    <row r="30" spans="1:13" x14ac:dyDescent="0.25">
      <c r="I30" s="208" t="s">
        <v>220</v>
      </c>
      <c r="J30" s="272">
        <v>0.43630881001356736</v>
      </c>
      <c r="K30" s="272">
        <v>0.56369118998643264</v>
      </c>
      <c r="L30" s="273">
        <v>-0.22597901516951377</v>
      </c>
      <c r="M30" s="62"/>
    </row>
    <row r="31" spans="1:13" x14ac:dyDescent="0.25">
      <c r="I31" s="208" t="s">
        <v>132</v>
      </c>
      <c r="J31" s="272">
        <v>0.47601095060932147</v>
      </c>
      <c r="K31" s="272">
        <v>0.52398904939067847</v>
      </c>
      <c r="L31" s="273">
        <v>-9.1563170713488087E-2</v>
      </c>
      <c r="M31" s="62"/>
    </row>
    <row r="32" spans="1:13" x14ac:dyDescent="0.25">
      <c r="M32" s="62"/>
    </row>
    <row r="44" spans="1:1" x14ac:dyDescent="0.25">
      <c r="A44" s="154" t="s">
        <v>290</v>
      </c>
    </row>
  </sheetData>
  <mergeCells count="3">
    <mergeCell ref="A7:F7"/>
    <mergeCell ref="A21:F21"/>
    <mergeCell ref="A8:F8"/>
  </mergeCells>
  <conditionalFormatting sqref="B10:B16">
    <cfRule type="colorScale" priority="3">
      <colorScale>
        <cfvo type="min"/>
        <cfvo type="max"/>
        <color rgb="FFFFEF9C"/>
        <color rgb="FF63BE7B"/>
      </colorScale>
    </cfRule>
  </conditionalFormatting>
  <conditionalFormatting sqref="C10:C16">
    <cfRule type="colorScale" priority="2">
      <colorScale>
        <cfvo type="min"/>
        <cfvo type="max"/>
        <color rgb="FFFFEF9C"/>
        <color rgb="FF63BE7B"/>
      </colorScale>
    </cfRule>
  </conditionalFormatting>
  <conditionalFormatting sqref="D10:D16">
    <cfRule type="colorScale" priority="1">
      <colorScale>
        <cfvo type="min"/>
        <cfvo type="max"/>
        <color rgb="FFFFEF9C"/>
        <color rgb="FF63BE7B"/>
      </colorScale>
    </cfRule>
  </conditionalFormatting>
  <conditionalFormatting sqref="H11:H17">
    <cfRule type="dataBar" priority="8">
      <dataBar>
        <cfvo type="min"/>
        <cfvo type="max"/>
        <color theme="9"/>
      </dataBar>
      <extLst>
        <ext xmlns:x14="http://schemas.microsoft.com/office/spreadsheetml/2009/9/main" uri="{B025F937-C7B1-47D3-B67F-A62EFF666E3E}">
          <x14:id>{D34A3151-F5F0-44DF-B30B-1B386995CF32}</x14:id>
        </ext>
      </extLst>
    </cfRule>
  </conditionalFormatting>
  <hyperlinks>
    <hyperlink ref="A1" location="Índex!A1" display="TORNAR A L'ÍNDEX" xr:uid="{63D8A091-F111-45CF-A486-A4ACB6490997}"/>
  </hyperlinks>
  <pageMargins left="0.7" right="0.7" top="0.75" bottom="0.75" header="0.3" footer="0.3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D34A3151-F5F0-44DF-B30B-1B386995CF32}">
            <x14:dataBar minLength="0" maxLength="100">
              <x14:cfvo type="autoMin"/>
              <x14:cfvo type="autoMax"/>
              <x14:negativeFillColor rgb="FFC00000"/>
              <x14:axisColor rgb="FF000000"/>
            </x14:dataBar>
          </x14:cfRule>
          <xm:sqref>H11:H17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4D13A7-C05A-417F-8D71-EAF9C6C5EAFB}">
  <sheetPr>
    <tabColor theme="9" tint="0.59999389629810485"/>
  </sheetPr>
  <dimension ref="A1:I41"/>
  <sheetViews>
    <sheetView topLeftCell="A3" workbookViewId="0">
      <selection activeCell="B20" activeCellId="1" sqref="B30 B20"/>
    </sheetView>
  </sheetViews>
  <sheetFormatPr baseColWidth="10" defaultRowHeight="15" x14ac:dyDescent="0.25"/>
  <cols>
    <col min="1" max="1" width="35.5703125" style="1" customWidth="1"/>
    <col min="2" max="2" width="11.42578125" style="1"/>
    <col min="3" max="3" width="13.28515625" style="1" bestFit="1" customWidth="1"/>
    <col min="4" max="4" width="14.42578125" style="1" customWidth="1"/>
    <col min="5" max="6" width="11.42578125" style="1"/>
    <col min="7" max="9" width="12.42578125" style="1" customWidth="1"/>
    <col min="10" max="16384" width="11.42578125" style="1"/>
  </cols>
  <sheetData>
    <row r="1" spans="1:8" x14ac:dyDescent="0.25">
      <c r="A1" s="2" t="s">
        <v>28</v>
      </c>
      <c r="B1" s="207" t="s">
        <v>258</v>
      </c>
    </row>
    <row r="2" spans="1:8" x14ac:dyDescent="0.25">
      <c r="D2" s="145">
        <f>B20+B30</f>
        <v>367910</v>
      </c>
    </row>
    <row r="3" spans="1:8" ht="18.75" x14ac:dyDescent="0.3">
      <c r="A3" s="29" t="s">
        <v>200</v>
      </c>
      <c r="D3" s="145">
        <f>B25+B35</f>
        <v>1951250</v>
      </c>
    </row>
    <row r="4" spans="1:8" ht="18.75" x14ac:dyDescent="0.3">
      <c r="A4" s="29"/>
    </row>
    <row r="5" spans="1:8" x14ac:dyDescent="0.25">
      <c r="A5" s="28" t="s">
        <v>277</v>
      </c>
      <c r="B5" s="28" t="str">
        <f>Índex!A7</f>
        <v>1r trimestre 2026</v>
      </c>
    </row>
    <row r="6" spans="1:8" x14ac:dyDescent="0.25">
      <c r="A6" s="28"/>
      <c r="B6" s="28"/>
    </row>
    <row r="7" spans="1:8" ht="15.75" thickBot="1" x14ac:dyDescent="0.3">
      <c r="A7" s="247" t="s">
        <v>276</v>
      </c>
      <c r="B7" s="31"/>
      <c r="C7" s="31"/>
      <c r="D7" s="31"/>
      <c r="E7" s="31"/>
      <c r="F7" s="31"/>
      <c r="H7" s="135" t="s">
        <v>275</v>
      </c>
    </row>
    <row r="8" spans="1:8" x14ac:dyDescent="0.25">
      <c r="B8" s="291" t="s">
        <v>55</v>
      </c>
      <c r="C8" s="291" t="s">
        <v>271</v>
      </c>
      <c r="D8" s="291" t="s">
        <v>270</v>
      </c>
      <c r="E8" s="293" t="s">
        <v>269</v>
      </c>
      <c r="F8" s="293"/>
      <c r="H8" s="135" t="s">
        <v>274</v>
      </c>
    </row>
    <row r="9" spans="1:8" x14ac:dyDescent="0.25">
      <c r="A9" s="133" t="s">
        <v>273</v>
      </c>
      <c r="B9" s="292"/>
      <c r="C9" s="292"/>
      <c r="D9" s="292"/>
      <c r="E9" s="132" t="s">
        <v>55</v>
      </c>
      <c r="F9" s="132" t="s">
        <v>56</v>
      </c>
      <c r="H9" s="1" t="s">
        <v>381</v>
      </c>
    </row>
    <row r="10" spans="1:8" x14ac:dyDescent="0.25">
      <c r="A10" s="28" t="s">
        <v>107</v>
      </c>
      <c r="B10" s="131">
        <v>21084</v>
      </c>
      <c r="C10" s="184">
        <f>B10/$B$16</f>
        <v>0.13579451772464962</v>
      </c>
      <c r="D10" s="184">
        <f>B10/$B$17</f>
        <v>8.5217489713597452E-2</v>
      </c>
      <c r="E10" s="131">
        <f>B10-H10</f>
        <v>35</v>
      </c>
      <c r="F10" s="122">
        <f>E10/H10</f>
        <v>1.6627868307283007E-3</v>
      </c>
      <c r="H10" s="131">
        <v>21049</v>
      </c>
    </row>
    <row r="11" spans="1:8" x14ac:dyDescent="0.25">
      <c r="A11" s="1" t="s">
        <v>268</v>
      </c>
      <c r="B11" s="131">
        <v>84888</v>
      </c>
      <c r="C11" s="122">
        <f>B11/$B$16</f>
        <v>0.54673330585325641</v>
      </c>
      <c r="D11" s="122">
        <f>B11/$B$17</f>
        <v>0.34310103712805257</v>
      </c>
      <c r="E11" s="131">
        <f t="shared" ref="E11:E17" si="0">B11-H11</f>
        <v>-41</v>
      </c>
      <c r="F11" s="122">
        <f t="shared" ref="F11:F17" si="1">E11/H11</f>
        <v>-4.8275618457770608E-4</v>
      </c>
      <c r="H11" s="131">
        <v>84929</v>
      </c>
    </row>
    <row r="12" spans="1:8" x14ac:dyDescent="0.25">
      <c r="A12" s="1" t="s">
        <v>267</v>
      </c>
      <c r="B12" s="131">
        <v>11948</v>
      </c>
      <c r="C12" s="122">
        <f>B12/$B$16</f>
        <v>7.6952802967848316E-2</v>
      </c>
      <c r="D12" s="122">
        <f>B12/$B$17</f>
        <v>4.8291527561091938E-2</v>
      </c>
      <c r="E12" s="131">
        <f t="shared" si="0"/>
        <v>17</v>
      </c>
      <c r="F12" s="122">
        <f t="shared" si="1"/>
        <v>1.4248596094208364E-3</v>
      </c>
      <c r="H12" s="131">
        <v>11931</v>
      </c>
    </row>
    <row r="13" spans="1:8" x14ac:dyDescent="0.25">
      <c r="A13" s="1" t="s">
        <v>266</v>
      </c>
      <c r="B13" s="131">
        <v>25608</v>
      </c>
      <c r="C13" s="122">
        <f>B13/$B$16</f>
        <v>0.16493198680956306</v>
      </c>
      <c r="D13" s="122">
        <f>B13/$B$17</f>
        <v>0.10350263121731187</v>
      </c>
      <c r="E13" s="131">
        <f t="shared" si="0"/>
        <v>44</v>
      </c>
      <c r="F13" s="122">
        <f t="shared" si="1"/>
        <v>1.7211703958691911E-3</v>
      </c>
      <c r="H13" s="131">
        <v>25564</v>
      </c>
    </row>
    <row r="14" spans="1:8" x14ac:dyDescent="0.25">
      <c r="A14" s="48" t="s">
        <v>265</v>
      </c>
      <c r="B14" s="128">
        <v>11668</v>
      </c>
      <c r="C14" s="127">
        <f>B14/$B$16</f>
        <v>7.5149422918384168E-2</v>
      </c>
      <c r="D14" s="127">
        <f>B14/$B$17</f>
        <v>4.7159821190393428E-2</v>
      </c>
      <c r="E14" s="128">
        <f t="shared" si="0"/>
        <v>-2</v>
      </c>
      <c r="F14" s="127">
        <f t="shared" si="1"/>
        <v>-1.7137960582690659E-4</v>
      </c>
      <c r="H14" s="128">
        <v>11670</v>
      </c>
    </row>
    <row r="15" spans="1:8" x14ac:dyDescent="0.25">
      <c r="A15" s="1" t="s">
        <v>264</v>
      </c>
      <c r="B15" s="131">
        <v>112040</v>
      </c>
      <c r="C15" s="123" t="s">
        <v>189</v>
      </c>
      <c r="D15" s="122">
        <f>B15/B16</f>
        <v>0.72160964550700746</v>
      </c>
      <c r="E15" s="131">
        <f t="shared" si="0"/>
        <v>-12</v>
      </c>
      <c r="F15" s="130">
        <f t="shared" si="1"/>
        <v>-1.0709313533002534E-4</v>
      </c>
      <c r="H15" s="131">
        <v>112052</v>
      </c>
    </row>
    <row r="16" spans="1:8" x14ac:dyDescent="0.25">
      <c r="A16" s="1" t="s">
        <v>263</v>
      </c>
      <c r="B16" s="131">
        <v>155264</v>
      </c>
      <c r="C16" s="123" t="s">
        <v>189</v>
      </c>
      <c r="D16" s="122">
        <f>B16/B17</f>
        <v>0.62754734978618831</v>
      </c>
      <c r="E16" s="131">
        <f t="shared" si="0"/>
        <v>-3</v>
      </c>
      <c r="F16" s="130">
        <f t="shared" si="1"/>
        <v>-1.9321555771670734E-5</v>
      </c>
      <c r="H16" s="131">
        <v>155267</v>
      </c>
    </row>
    <row r="17" spans="1:9" ht="15.75" thickBot="1" x14ac:dyDescent="0.3">
      <c r="A17" s="48" t="s">
        <v>32</v>
      </c>
      <c r="B17" s="128">
        <v>247414</v>
      </c>
      <c r="C17" s="129" t="s">
        <v>189</v>
      </c>
      <c r="D17" s="129" t="s">
        <v>189</v>
      </c>
      <c r="E17" s="128">
        <f t="shared" si="0"/>
        <v>1285</v>
      </c>
      <c r="F17" s="127">
        <f t="shared" si="1"/>
        <v>5.2208394784848599E-3</v>
      </c>
      <c r="H17" s="128">
        <v>246129</v>
      </c>
    </row>
    <row r="18" spans="1:9" ht="15" customHeight="1" x14ac:dyDescent="0.25">
      <c r="A18" s="134"/>
      <c r="B18" s="294" t="s">
        <v>55</v>
      </c>
      <c r="C18" s="294" t="s">
        <v>271</v>
      </c>
      <c r="D18" s="294" t="s">
        <v>270</v>
      </c>
      <c r="E18" s="295" t="s">
        <v>269</v>
      </c>
      <c r="F18" s="295"/>
      <c r="H18" s="294" t="s">
        <v>55</v>
      </c>
    </row>
    <row r="19" spans="1:9" x14ac:dyDescent="0.25">
      <c r="A19" s="133" t="s">
        <v>272</v>
      </c>
      <c r="B19" s="292"/>
      <c r="C19" s="292"/>
      <c r="D19" s="292"/>
      <c r="E19" s="132" t="s">
        <v>55</v>
      </c>
      <c r="F19" s="132" t="s">
        <v>56</v>
      </c>
      <c r="H19" s="292"/>
      <c r="I19" s="72"/>
    </row>
    <row r="20" spans="1:9" x14ac:dyDescent="0.25">
      <c r="A20" s="28" t="s">
        <v>107</v>
      </c>
      <c r="B20" s="131">
        <v>318385</v>
      </c>
      <c r="C20" s="184">
        <f>B20/$B$26</f>
        <v>0.14318415366038484</v>
      </c>
      <c r="D20" s="184">
        <f t="shared" ref="D20:D26" si="2">B20/$B$27</f>
        <v>9.911542167286945E-2</v>
      </c>
      <c r="E20" s="131">
        <f t="shared" ref="E20:E27" si="3">B20-H20</f>
        <v>-900</v>
      </c>
      <c r="F20" s="122">
        <f t="shared" ref="F20:F27" si="4">E20/H20</f>
        <v>-2.8187982523450836E-3</v>
      </c>
      <c r="H20" s="183">
        <v>319285</v>
      </c>
      <c r="I20" s="72"/>
    </row>
    <row r="21" spans="1:9" x14ac:dyDescent="0.25">
      <c r="A21" s="1" t="s">
        <v>268</v>
      </c>
      <c r="B21" s="131">
        <v>1282655</v>
      </c>
      <c r="C21" s="122">
        <f>B21/$B$26</f>
        <v>0.57683581391479155</v>
      </c>
      <c r="D21" s="122">
        <f t="shared" si="2"/>
        <v>0.39929924834968472</v>
      </c>
      <c r="E21" s="131">
        <f t="shared" si="3"/>
        <v>-390</v>
      </c>
      <c r="F21" s="122">
        <f t="shared" si="4"/>
        <v>-3.039643971957336E-4</v>
      </c>
      <c r="H21" s="131">
        <v>1283045</v>
      </c>
      <c r="I21" s="72"/>
    </row>
    <row r="22" spans="1:9" x14ac:dyDescent="0.25">
      <c r="A22" s="1" t="s">
        <v>267</v>
      </c>
      <c r="B22" s="131">
        <v>111965</v>
      </c>
      <c r="C22" s="122">
        <f>B22/$B$26</f>
        <v>5.0352917896838691E-2</v>
      </c>
      <c r="D22" s="122">
        <f t="shared" si="2"/>
        <v>3.4855468026454853E-2</v>
      </c>
      <c r="E22" s="131">
        <f t="shared" si="3"/>
        <v>3265</v>
      </c>
      <c r="F22" s="122">
        <f t="shared" si="4"/>
        <v>3.0036798528058878E-2</v>
      </c>
      <c r="H22" s="131">
        <v>108700</v>
      </c>
      <c r="I22" s="72"/>
    </row>
    <row r="23" spans="1:9" x14ac:dyDescent="0.25">
      <c r="A23" s="1" t="s">
        <v>266</v>
      </c>
      <c r="B23" s="131">
        <v>377205</v>
      </c>
      <c r="C23" s="122">
        <f>B23/$B$26</f>
        <v>0.16963669356742767</v>
      </c>
      <c r="D23" s="122">
        <f t="shared" si="2"/>
        <v>0.11742648878595011</v>
      </c>
      <c r="E23" s="131">
        <f t="shared" si="3"/>
        <v>990</v>
      </c>
      <c r="F23" s="122">
        <f t="shared" si="4"/>
        <v>2.631474024161716E-3</v>
      </c>
      <c r="H23" s="131">
        <v>376215</v>
      </c>
    </row>
    <row r="24" spans="1:9" x14ac:dyDescent="0.25">
      <c r="A24" s="48" t="s">
        <v>265</v>
      </c>
      <c r="B24" s="128">
        <v>132920</v>
      </c>
      <c r="C24" s="127">
        <f>B24/$B$26</f>
        <v>5.9776803883783314E-2</v>
      </c>
      <c r="D24" s="127">
        <f t="shared" si="2"/>
        <v>4.1378902425547086E-2</v>
      </c>
      <c r="E24" s="128">
        <f t="shared" si="3"/>
        <v>2655</v>
      </c>
      <c r="F24" s="127">
        <f t="shared" si="4"/>
        <v>2.0381529958162208E-2</v>
      </c>
      <c r="H24" s="128">
        <v>130265</v>
      </c>
    </row>
    <row r="25" spans="1:9" x14ac:dyDescent="0.25">
      <c r="A25" s="1" t="s">
        <v>264</v>
      </c>
      <c r="B25" s="131">
        <v>1709635</v>
      </c>
      <c r="C25" s="123" t="s">
        <v>189</v>
      </c>
      <c r="D25" s="122">
        <f t="shared" si="2"/>
        <v>0.53222103406786181</v>
      </c>
      <c r="E25" s="131">
        <f t="shared" si="3"/>
        <v>-725</v>
      </c>
      <c r="F25" s="130">
        <f t="shared" si="4"/>
        <v>-4.2388736874108374E-4</v>
      </c>
      <c r="H25" s="131">
        <v>1710360</v>
      </c>
    </row>
    <row r="26" spans="1:9" x14ac:dyDescent="0.25">
      <c r="A26" s="1" t="s">
        <v>263</v>
      </c>
      <c r="B26" s="131">
        <v>2223605</v>
      </c>
      <c r="C26" s="123" t="s">
        <v>189</v>
      </c>
      <c r="D26" s="122">
        <f t="shared" si="2"/>
        <v>0.69222339999968874</v>
      </c>
      <c r="E26" s="131">
        <f t="shared" si="3"/>
        <v>5310</v>
      </c>
      <c r="F26" s="130">
        <f t="shared" si="4"/>
        <v>2.3937303199078573E-3</v>
      </c>
      <c r="H26" s="131">
        <v>2218295</v>
      </c>
    </row>
    <row r="27" spans="1:9" ht="15.75" thickBot="1" x14ac:dyDescent="0.3">
      <c r="A27" s="48" t="s">
        <v>32</v>
      </c>
      <c r="B27" s="128">
        <v>3212265</v>
      </c>
      <c r="C27" s="129" t="s">
        <v>189</v>
      </c>
      <c r="D27" s="129" t="s">
        <v>189</v>
      </c>
      <c r="E27" s="128">
        <f t="shared" si="3"/>
        <v>32645</v>
      </c>
      <c r="F27" s="127">
        <f t="shared" si="4"/>
        <v>1.0266950138695819E-2</v>
      </c>
      <c r="H27" s="128">
        <v>3179620</v>
      </c>
    </row>
    <row r="28" spans="1:9" ht="15" customHeight="1" x14ac:dyDescent="0.25">
      <c r="A28" s="134"/>
      <c r="B28" s="294" t="s">
        <v>55</v>
      </c>
      <c r="C28" s="294" t="s">
        <v>271</v>
      </c>
      <c r="D28" s="294" t="s">
        <v>270</v>
      </c>
      <c r="E28" s="295" t="s">
        <v>269</v>
      </c>
      <c r="F28" s="295"/>
      <c r="H28" s="294" t="s">
        <v>55</v>
      </c>
    </row>
    <row r="29" spans="1:9" x14ac:dyDescent="0.25">
      <c r="A29" s="133" t="s">
        <v>280</v>
      </c>
      <c r="B29" s="292"/>
      <c r="C29" s="292"/>
      <c r="D29" s="292"/>
      <c r="E29" s="132" t="s">
        <v>55</v>
      </c>
      <c r="F29" s="132" t="s">
        <v>56</v>
      </c>
      <c r="H29" s="292"/>
    </row>
    <row r="30" spans="1:9" x14ac:dyDescent="0.25">
      <c r="A30" s="28" t="s">
        <v>107</v>
      </c>
      <c r="B30" s="183">
        <v>49525</v>
      </c>
      <c r="C30" s="184">
        <f>B30/$B$36</f>
        <v>0.1400593891402715</v>
      </c>
      <c r="D30" s="184">
        <f t="shared" ref="D30:D36" si="5">B30/$B$37</f>
        <v>8.7428172967438406E-2</v>
      </c>
      <c r="E30" s="131">
        <f t="shared" ref="E30:E37" si="6">B30-H30</f>
        <v>-20</v>
      </c>
      <c r="F30" s="122">
        <f>E30/H30</f>
        <v>-4.0367342819658898E-4</v>
      </c>
      <c r="G30" s="72"/>
      <c r="H30" s="183">
        <v>49545</v>
      </c>
    </row>
    <row r="31" spans="1:9" x14ac:dyDescent="0.25">
      <c r="A31" s="1" t="s">
        <v>268</v>
      </c>
      <c r="B31" s="131">
        <v>181675</v>
      </c>
      <c r="C31" s="122">
        <f>B31/$B$36</f>
        <v>0.51378676470588236</v>
      </c>
      <c r="D31" s="122">
        <f t="shared" si="5"/>
        <v>0.32071707872507571</v>
      </c>
      <c r="E31" s="131">
        <f t="shared" si="6"/>
        <v>660</v>
      </c>
      <c r="F31" s="122">
        <f t="shared" ref="F31:F37" si="7">E31/H31</f>
        <v>3.6461066762423005E-3</v>
      </c>
      <c r="H31" s="131">
        <v>181015</v>
      </c>
    </row>
    <row r="32" spans="1:9" x14ac:dyDescent="0.25">
      <c r="A32" s="1" t="s">
        <v>267</v>
      </c>
      <c r="B32" s="131">
        <v>34700</v>
      </c>
      <c r="C32" s="122">
        <f>B32/$B$36</f>
        <v>9.8133484162895926E-2</v>
      </c>
      <c r="D32" s="122">
        <f t="shared" si="5"/>
        <v>6.1257094436549475E-2</v>
      </c>
      <c r="E32" s="131">
        <f t="shared" si="6"/>
        <v>125</v>
      </c>
      <c r="F32" s="122">
        <f t="shared" si="7"/>
        <v>3.6153289949385392E-3</v>
      </c>
      <c r="H32" s="131">
        <v>34575</v>
      </c>
    </row>
    <row r="33" spans="1:8" x14ac:dyDescent="0.25">
      <c r="A33" s="1" t="s">
        <v>266</v>
      </c>
      <c r="B33" s="131">
        <v>62430</v>
      </c>
      <c r="C33" s="122">
        <f>B33/$B$36</f>
        <v>0.1765554298642534</v>
      </c>
      <c r="D33" s="122">
        <f t="shared" si="5"/>
        <v>0.11020980996178052</v>
      </c>
      <c r="E33" s="131">
        <f t="shared" si="6"/>
        <v>-90</v>
      </c>
      <c r="F33" s="122">
        <f t="shared" si="7"/>
        <v>-1.4395393474088292E-3</v>
      </c>
      <c r="H33" s="131">
        <v>62520</v>
      </c>
    </row>
    <row r="34" spans="1:8" x14ac:dyDescent="0.25">
      <c r="A34" s="48" t="s">
        <v>265</v>
      </c>
      <c r="B34" s="128">
        <v>30145</v>
      </c>
      <c r="C34" s="127">
        <f>B34/$B$36</f>
        <v>8.5251696832579188E-2</v>
      </c>
      <c r="D34" s="127">
        <f t="shared" si="5"/>
        <v>5.321599745791885E-2</v>
      </c>
      <c r="E34" s="128">
        <f t="shared" si="6"/>
        <v>105</v>
      </c>
      <c r="F34" s="127">
        <f t="shared" si="7"/>
        <v>3.4953395472703064E-3</v>
      </c>
      <c r="H34" s="128">
        <v>30040</v>
      </c>
    </row>
    <row r="35" spans="1:8" x14ac:dyDescent="0.25">
      <c r="A35" s="1" t="s">
        <v>264</v>
      </c>
      <c r="B35" s="131">
        <v>241615</v>
      </c>
      <c r="C35" s="123" t="s">
        <v>189</v>
      </c>
      <c r="D35" s="122">
        <f t="shared" si="5"/>
        <v>0.42653120669414701</v>
      </c>
      <c r="E35" s="131">
        <f t="shared" si="6"/>
        <v>-3310</v>
      </c>
      <c r="F35" s="130">
        <f t="shared" si="7"/>
        <v>-1.3514341124834134E-2</v>
      </c>
      <c r="H35" s="131">
        <v>244925</v>
      </c>
    </row>
    <row r="36" spans="1:8" x14ac:dyDescent="0.25">
      <c r="A36" s="1" t="s">
        <v>263</v>
      </c>
      <c r="B36" s="131">
        <v>353600</v>
      </c>
      <c r="C36" s="123" t="s">
        <v>189</v>
      </c>
      <c r="D36" s="122">
        <f t="shared" si="5"/>
        <v>0.62422214964737455</v>
      </c>
      <c r="E36" s="131">
        <f t="shared" si="6"/>
        <v>-4475</v>
      </c>
      <c r="F36" s="130">
        <f t="shared" si="7"/>
        <v>-1.2497381833414787E-2</v>
      </c>
      <c r="H36" s="131">
        <v>358075</v>
      </c>
    </row>
    <row r="37" spans="1:8" x14ac:dyDescent="0.25">
      <c r="A37" s="48" t="s">
        <v>32</v>
      </c>
      <c r="B37" s="128">
        <v>566465</v>
      </c>
      <c r="C37" s="129" t="s">
        <v>189</v>
      </c>
      <c r="D37" s="129" t="s">
        <v>189</v>
      </c>
      <c r="E37" s="128">
        <f t="shared" si="6"/>
        <v>-7120</v>
      </c>
      <c r="F37" s="127">
        <f t="shared" si="7"/>
        <v>-1.2413155853099366E-2</v>
      </c>
      <c r="H37" s="128">
        <v>573585</v>
      </c>
    </row>
    <row r="38" spans="1:8" x14ac:dyDescent="0.25">
      <c r="A38" s="151" t="s">
        <v>282</v>
      </c>
    </row>
    <row r="39" spans="1:8" ht="15.75" x14ac:dyDescent="0.3">
      <c r="B39" s="221"/>
      <c r="H39" s="221"/>
    </row>
    <row r="41" spans="1:8" x14ac:dyDescent="0.25">
      <c r="B41" s="145">
        <f>B30+B20</f>
        <v>367910</v>
      </c>
      <c r="H41" s="145">
        <f>H30+H20</f>
        <v>368830</v>
      </c>
    </row>
  </sheetData>
  <mergeCells count="14">
    <mergeCell ref="H18:H19"/>
    <mergeCell ref="H28:H29"/>
    <mergeCell ref="B28:B29"/>
    <mergeCell ref="C28:C29"/>
    <mergeCell ref="D28:D29"/>
    <mergeCell ref="E28:F28"/>
    <mergeCell ref="B8:B9"/>
    <mergeCell ref="C8:C9"/>
    <mergeCell ref="D8:D9"/>
    <mergeCell ref="E8:F8"/>
    <mergeCell ref="B18:B19"/>
    <mergeCell ref="C18:C19"/>
    <mergeCell ref="D18:D19"/>
    <mergeCell ref="E18:F18"/>
  </mergeCells>
  <conditionalFormatting sqref="C10:C14">
    <cfRule type="colorScale" priority="6">
      <colorScale>
        <cfvo type="min"/>
        <cfvo type="max"/>
        <color rgb="FFFFEF9C"/>
        <color rgb="FF63BE7B"/>
      </colorScale>
    </cfRule>
  </conditionalFormatting>
  <conditionalFormatting sqref="C20:C24">
    <cfRule type="colorScale" priority="4">
      <colorScale>
        <cfvo type="min"/>
        <cfvo type="max"/>
        <color rgb="FFFFEF9C"/>
        <color rgb="FF63BE7B"/>
      </colorScale>
    </cfRule>
  </conditionalFormatting>
  <conditionalFormatting sqref="C30:C34">
    <cfRule type="colorScale" priority="2">
      <colorScale>
        <cfvo type="min"/>
        <cfvo type="max"/>
        <color rgb="FFFFEF9C"/>
        <color rgb="FF63BE7B"/>
      </colorScale>
    </cfRule>
  </conditionalFormatting>
  <conditionalFormatting sqref="D10:D14">
    <cfRule type="colorScale" priority="5">
      <colorScale>
        <cfvo type="min"/>
        <cfvo type="max"/>
        <color rgb="FFFFEF9C"/>
        <color rgb="FF63BE7B"/>
      </colorScale>
    </cfRule>
  </conditionalFormatting>
  <conditionalFormatting sqref="D20:D24">
    <cfRule type="colorScale" priority="3">
      <colorScale>
        <cfvo type="min"/>
        <cfvo type="max"/>
        <color rgb="FFFFEF9C"/>
        <color rgb="FF63BE7B"/>
      </colorScale>
    </cfRule>
  </conditionalFormatting>
  <conditionalFormatting sqref="D30:D34">
    <cfRule type="colorScale" priority="1">
      <colorScale>
        <cfvo type="min"/>
        <cfvo type="max"/>
        <color rgb="FFFFEF9C"/>
        <color rgb="FF63BE7B"/>
      </colorScale>
    </cfRule>
  </conditionalFormatting>
  <conditionalFormatting sqref="F10:F17">
    <cfRule type="dataBar" priority="9">
      <dataBar>
        <cfvo type="min"/>
        <cfvo type="max"/>
        <color rgb="FF92D050"/>
      </dataBar>
      <extLst>
        <ext xmlns:x14="http://schemas.microsoft.com/office/spreadsheetml/2009/9/main" uri="{B025F937-C7B1-47D3-B67F-A62EFF666E3E}">
          <x14:id>{105649F9-53E3-498C-BD15-3F5C0458A439}</x14:id>
        </ext>
      </extLst>
    </cfRule>
  </conditionalFormatting>
  <conditionalFormatting sqref="F20:F27">
    <cfRule type="dataBar" priority="8">
      <dataBar>
        <cfvo type="min"/>
        <cfvo type="max"/>
        <color rgb="FF92D050"/>
      </dataBar>
      <extLst>
        <ext xmlns:x14="http://schemas.microsoft.com/office/spreadsheetml/2009/9/main" uri="{B025F937-C7B1-47D3-B67F-A62EFF666E3E}">
          <x14:id>{17F2616A-2568-43BB-8CD2-D483B7CCE85E}</x14:id>
        </ext>
      </extLst>
    </cfRule>
  </conditionalFormatting>
  <conditionalFormatting sqref="F30:F37">
    <cfRule type="dataBar" priority="7">
      <dataBar>
        <cfvo type="min"/>
        <cfvo type="max"/>
        <color rgb="FF92D050"/>
      </dataBar>
      <extLst>
        <ext xmlns:x14="http://schemas.microsoft.com/office/spreadsheetml/2009/9/main" uri="{B025F937-C7B1-47D3-B67F-A62EFF666E3E}">
          <x14:id>{BCC438DE-98B8-4712-A6C3-553F2C578430}</x14:id>
        </ext>
      </extLst>
    </cfRule>
  </conditionalFormatting>
  <hyperlinks>
    <hyperlink ref="A1" location="Índex!A1" display="TORNAR A L'ÍNDEX" xr:uid="{1A0E21C6-F343-4B54-9A68-D21B0A771D33}"/>
  </hyperlinks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105649F9-53E3-498C-BD15-3F5C0458A439}">
            <x14:dataBar minLength="0" maxLength="100" axisPosition="middle">
              <x14:cfvo type="autoMin"/>
              <x14:cfvo type="autoMax"/>
              <x14:negativeFillColor rgb="FFC00000"/>
              <x14:axisColor rgb="FF000000"/>
            </x14:dataBar>
          </x14:cfRule>
          <xm:sqref>F10:F17</xm:sqref>
        </x14:conditionalFormatting>
        <x14:conditionalFormatting xmlns:xm="http://schemas.microsoft.com/office/excel/2006/main">
          <x14:cfRule type="dataBar" id="{17F2616A-2568-43BB-8CD2-D483B7CCE85E}">
            <x14:dataBar minLength="0" maxLength="100" axisPosition="middle">
              <x14:cfvo type="autoMin"/>
              <x14:cfvo type="autoMax"/>
              <x14:negativeFillColor rgb="FFC00000"/>
              <x14:axisColor rgb="FF000000"/>
            </x14:dataBar>
          </x14:cfRule>
          <xm:sqref>F20:F27</xm:sqref>
        </x14:conditionalFormatting>
        <x14:conditionalFormatting xmlns:xm="http://schemas.microsoft.com/office/excel/2006/main">
          <x14:cfRule type="dataBar" id="{BCC438DE-98B8-4712-A6C3-553F2C578430}">
            <x14:dataBar minLength="0" maxLength="100" axisPosition="middle">
              <x14:cfvo type="autoMin"/>
              <x14:cfvo type="autoMax"/>
              <x14:negativeFillColor rgb="FFC00000"/>
              <x14:axisColor rgb="FF000000"/>
            </x14:dataBar>
          </x14:cfRule>
          <xm:sqref>F30:F37</xm:sqref>
        </x14:conditionalFormatting>
      </x14:conditionalFormattings>
    </ext>
  </extLst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175697-DB1E-4A59-B674-D0100162EEBE}">
  <sheetPr>
    <tabColor theme="9" tint="0.59999389629810485"/>
  </sheetPr>
  <dimension ref="A1:F16"/>
  <sheetViews>
    <sheetView workbookViewId="0">
      <selection activeCell="B1" sqref="B1"/>
    </sheetView>
  </sheetViews>
  <sheetFormatPr baseColWidth="10" defaultRowHeight="15" x14ac:dyDescent="0.25"/>
  <cols>
    <col min="1" max="1" width="31.85546875" style="1" customWidth="1"/>
    <col min="2" max="16384" width="11.42578125" style="1"/>
  </cols>
  <sheetData>
    <row r="1" spans="1:6" x14ac:dyDescent="0.25">
      <c r="A1" s="2" t="s">
        <v>28</v>
      </c>
      <c r="B1" s="211"/>
    </row>
    <row r="3" spans="1:6" ht="18.75" x14ac:dyDescent="0.3">
      <c r="A3" s="29" t="str">
        <f>Índex!A45</f>
        <v>ANÀLISI SEGONS 7 SECTORS PRODUCTIUS</v>
      </c>
    </row>
    <row r="5" spans="1:6" x14ac:dyDescent="0.25">
      <c r="A5" s="28" t="str">
        <f>Índex!A51</f>
        <v>T7S3</v>
      </c>
      <c r="C5" s="28" t="str">
        <f>Índex!A7</f>
        <v>1r trimestre 2026</v>
      </c>
    </row>
    <row r="6" spans="1:6" ht="15.75" thickBot="1" x14ac:dyDescent="0.3">
      <c r="A6" s="30" t="str">
        <f>Índex!B51</f>
        <v>Diferencial segons sexe de les activitats econòmiques.</v>
      </c>
      <c r="B6" s="30"/>
      <c r="C6" s="30"/>
      <c r="D6" s="30"/>
      <c r="E6" s="30"/>
      <c r="F6" s="30"/>
    </row>
    <row r="7" spans="1:6" x14ac:dyDescent="0.25">
      <c r="A7" s="28"/>
      <c r="B7" s="28"/>
      <c r="C7" s="28"/>
      <c r="D7" s="28"/>
      <c r="E7" s="28"/>
      <c r="F7" s="28"/>
    </row>
    <row r="8" spans="1:6" x14ac:dyDescent="0.25">
      <c r="A8" s="169"/>
      <c r="B8" s="170" t="s">
        <v>56</v>
      </c>
      <c r="C8" s="170" t="s">
        <v>249</v>
      </c>
      <c r="D8" s="124"/>
      <c r="E8" s="124"/>
      <c r="F8" s="124"/>
    </row>
    <row r="9" spans="1:6" x14ac:dyDescent="0.25">
      <c r="A9" s="171" t="s">
        <v>234</v>
      </c>
      <c r="B9" s="172">
        <v>-0.70229885057471264</v>
      </c>
      <c r="C9" s="173">
        <v>-611</v>
      </c>
      <c r="D9" s="124"/>
      <c r="E9" s="124"/>
      <c r="F9" s="124"/>
    </row>
    <row r="10" spans="1:6" x14ac:dyDescent="0.25">
      <c r="A10" s="174" t="s">
        <v>235</v>
      </c>
      <c r="B10" s="175">
        <v>-0.8645274013466292</v>
      </c>
      <c r="C10" s="176">
        <v>-20287</v>
      </c>
      <c r="D10" s="124"/>
      <c r="E10" s="124"/>
      <c r="F10" s="124"/>
    </row>
    <row r="11" spans="1:6" x14ac:dyDescent="0.25">
      <c r="A11" s="174" t="s">
        <v>236</v>
      </c>
      <c r="B11" s="175">
        <v>-8.8586076632487853E-2</v>
      </c>
      <c r="C11" s="176">
        <v>-3283</v>
      </c>
      <c r="D11" s="124"/>
      <c r="E11" s="124"/>
      <c r="F11" s="124"/>
    </row>
    <row r="12" spans="1:6" x14ac:dyDescent="0.25">
      <c r="A12" s="174" t="s">
        <v>237</v>
      </c>
      <c r="B12" s="175">
        <v>-0.50446869174251563</v>
      </c>
      <c r="C12" s="176">
        <v>-18401</v>
      </c>
      <c r="D12" s="124"/>
      <c r="E12" s="124"/>
      <c r="F12" s="124"/>
    </row>
    <row r="13" spans="1:6" x14ac:dyDescent="0.25">
      <c r="A13" s="174" t="s">
        <v>238</v>
      </c>
      <c r="B13" s="175">
        <v>1.427656628591208</v>
      </c>
      <c r="C13" s="176">
        <v>24747</v>
      </c>
      <c r="D13" s="124"/>
      <c r="E13" s="124"/>
      <c r="F13" s="124"/>
    </row>
    <row r="14" spans="1:6" x14ac:dyDescent="0.25">
      <c r="A14" s="174" t="s">
        <v>239</v>
      </c>
      <c r="B14" s="175">
        <v>9.4503071349818862E-2</v>
      </c>
      <c r="C14" s="176">
        <v>2400</v>
      </c>
      <c r="D14" s="124"/>
      <c r="E14" s="124"/>
      <c r="F14" s="124"/>
    </row>
    <row r="15" spans="1:6" ht="15.75" thickBot="1" x14ac:dyDescent="0.3">
      <c r="A15" s="177" t="s">
        <v>289</v>
      </c>
      <c r="B15" s="178">
        <v>-0.31886751361161525</v>
      </c>
      <c r="C15" s="179">
        <v>-21962</v>
      </c>
      <c r="D15" s="124"/>
      <c r="E15" s="124"/>
      <c r="F15" s="124"/>
    </row>
    <row r="16" spans="1:6" x14ac:dyDescent="0.25">
      <c r="A16" s="154" t="s">
        <v>290</v>
      </c>
    </row>
  </sheetData>
  <conditionalFormatting sqref="B9:B15">
    <cfRule type="dataBar" priority="2">
      <dataBar>
        <cfvo type="min"/>
        <cfvo type="max"/>
        <color theme="9"/>
      </dataBar>
      <extLst>
        <ext xmlns:x14="http://schemas.microsoft.com/office/spreadsheetml/2009/9/main" uri="{B025F937-C7B1-47D3-B67F-A62EFF666E3E}">
          <x14:id>{112E75AF-CFB8-4CAE-896B-FBE80CC54AB3}</x14:id>
        </ext>
      </extLst>
    </cfRule>
  </conditionalFormatting>
  <conditionalFormatting sqref="C9:C15">
    <cfRule type="dataBar" priority="1">
      <dataBar>
        <cfvo type="min"/>
        <cfvo type="max"/>
        <color theme="9"/>
      </dataBar>
      <extLst>
        <ext xmlns:x14="http://schemas.microsoft.com/office/spreadsheetml/2009/9/main" uri="{B025F937-C7B1-47D3-B67F-A62EFF666E3E}">
          <x14:id>{9F826193-1323-4261-B8C0-B872103AE548}</x14:id>
        </ext>
      </extLst>
    </cfRule>
  </conditionalFormatting>
  <hyperlinks>
    <hyperlink ref="A1" location="Índex!A1" display="TORNAR A L'ÍNDEX" xr:uid="{F4B794D9-095F-4FD1-AFCD-6DEF3AA37014}"/>
  </hyperlink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112E75AF-CFB8-4CAE-896B-FBE80CC54AB3}">
            <x14:dataBar minLength="0" maxLength="100" axisPosition="middle">
              <x14:cfvo type="autoMin"/>
              <x14:cfvo type="autoMax"/>
              <x14:negativeFillColor rgb="FFC00000"/>
              <x14:axisColor rgb="FF000000"/>
            </x14:dataBar>
          </x14:cfRule>
          <xm:sqref>B9:B15</xm:sqref>
        </x14:conditionalFormatting>
        <x14:conditionalFormatting xmlns:xm="http://schemas.microsoft.com/office/excel/2006/main">
          <x14:cfRule type="dataBar" id="{9F826193-1323-4261-B8C0-B872103AE548}">
            <x14:dataBar minLength="0" maxLength="100" axisPosition="middle">
              <x14:cfvo type="autoMin"/>
              <x14:cfvo type="autoMax"/>
              <x14:negativeFillColor rgb="FFC00000"/>
              <x14:axisColor rgb="FF000000"/>
            </x14:dataBar>
          </x14:cfRule>
          <xm:sqref>C9:C15</xm:sqref>
        </x14:conditionalFormatting>
      </x14:conditionalFormattings>
    </ext>
  </extLst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730B90-8997-4531-9472-62D1D6591B08}">
  <sheetPr>
    <tabColor theme="9" tint="0.59999389629810485"/>
  </sheetPr>
  <dimension ref="A1:M34"/>
  <sheetViews>
    <sheetView workbookViewId="0">
      <selection activeCell="C1" sqref="C1"/>
    </sheetView>
  </sheetViews>
  <sheetFormatPr baseColWidth="10" defaultRowHeight="15" x14ac:dyDescent="0.25"/>
  <cols>
    <col min="1" max="1" width="38.42578125" style="1" customWidth="1"/>
    <col min="2" max="2" width="19" style="1" customWidth="1"/>
    <col min="3" max="3" width="17.85546875" style="1" customWidth="1"/>
    <col min="4" max="6" width="16.85546875" style="1" customWidth="1"/>
    <col min="7" max="9" width="16.85546875" style="62" customWidth="1"/>
    <col min="10" max="10" width="11.42578125" style="62"/>
    <col min="11" max="12" width="11.42578125" style="36"/>
    <col min="13" max="13" width="15.5703125" style="36" customWidth="1"/>
    <col min="14" max="18" width="15.5703125" style="1" customWidth="1"/>
    <col min="19" max="16384" width="11.42578125" style="1"/>
  </cols>
  <sheetData>
    <row r="1" spans="1:6" x14ac:dyDescent="0.25">
      <c r="A1" s="2" t="s">
        <v>28</v>
      </c>
    </row>
    <row r="3" spans="1:6" ht="18.75" x14ac:dyDescent="0.3">
      <c r="A3" s="29" t="str">
        <f>Índex!A53</f>
        <v xml:space="preserve"> ÚS DE TECNOLOGIA i CONEIXEMENT</v>
      </c>
    </row>
    <row r="5" spans="1:6" x14ac:dyDescent="0.25">
      <c r="A5" s="28" t="str">
        <f>Índex!A55</f>
        <v>TTC1</v>
      </c>
      <c r="C5" s="28" t="str">
        <f>Índex!A7</f>
        <v>1r trimestre 2026</v>
      </c>
    </row>
    <row r="6" spans="1:6" ht="15.75" thickBot="1" x14ac:dyDescent="0.3">
      <c r="A6" s="30" t="str">
        <f>Índex!B55</f>
        <v>Llocs de treball segons ús de tecnologia i coneixement. Baix Llobregat i àmbits territorials.</v>
      </c>
      <c r="B6" s="30"/>
      <c r="C6" s="30"/>
      <c r="D6" s="30"/>
      <c r="E6" s="30"/>
      <c r="F6" s="30"/>
    </row>
    <row r="9" spans="1:6" x14ac:dyDescent="0.25">
      <c r="A9" s="196"/>
      <c r="B9" s="121" t="s">
        <v>223</v>
      </c>
      <c r="C9" s="120" t="s">
        <v>245</v>
      </c>
    </row>
    <row r="10" spans="1:6" ht="45" x14ac:dyDescent="0.25">
      <c r="A10" s="197"/>
      <c r="B10" s="194" t="s">
        <v>244</v>
      </c>
      <c r="C10" s="180" t="s">
        <v>243</v>
      </c>
    </row>
    <row r="11" spans="1:6" x14ac:dyDescent="0.25">
      <c r="A11" s="195" t="s">
        <v>29</v>
      </c>
      <c r="B11" s="182">
        <v>0.38303655107778817</v>
      </c>
      <c r="C11" s="182">
        <v>0.41808992680376439</v>
      </c>
    </row>
    <row r="12" spans="1:6" x14ac:dyDescent="0.25">
      <c r="A12" s="181" t="s">
        <v>31</v>
      </c>
      <c r="B12" s="182">
        <v>0.41111886891255017</v>
      </c>
      <c r="C12" s="182">
        <v>0.5163455273201154</v>
      </c>
    </row>
    <row r="13" spans="1:6" x14ac:dyDescent="0.25">
      <c r="A13" s="198" t="s">
        <v>32</v>
      </c>
      <c r="B13" s="199">
        <v>0.32809366580914379</v>
      </c>
      <c r="C13" s="199">
        <v>0.49890165638506517</v>
      </c>
    </row>
    <row r="14" spans="1:6" x14ac:dyDescent="0.25">
      <c r="A14" s="151" t="s">
        <v>282</v>
      </c>
    </row>
    <row r="19" spans="1:1" ht="15.75" x14ac:dyDescent="0.25">
      <c r="A19" s="7" t="s">
        <v>305</v>
      </c>
    </row>
    <row r="34" spans="1:1" x14ac:dyDescent="0.25">
      <c r="A34" s="151" t="s">
        <v>282</v>
      </c>
    </row>
  </sheetData>
  <conditionalFormatting sqref="B11:C13">
    <cfRule type="colorScale" priority="1">
      <colorScale>
        <cfvo type="min"/>
        <cfvo type="max"/>
        <color rgb="FFFFEF9C"/>
        <color rgb="FF63BE7B"/>
      </colorScale>
    </cfRule>
  </conditionalFormatting>
  <hyperlinks>
    <hyperlink ref="A1" location="Índex!A1" display="TORNAR A L'ÍNDEX" xr:uid="{356AD654-D02B-4B13-910F-7F9AFA258A53}"/>
  </hyperlinks>
  <pageMargins left="0.7" right="0.7" top="0.75" bottom="0.75" header="0.3" footer="0.3"/>
  <pageSetup paperSize="9" orientation="portrait" horizontalDpi="300" verticalDpi="0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6F7A79-1EB9-40B5-8B5B-EC8CE834F52C}">
  <sheetPr>
    <tabColor theme="9" tint="0.59999389629810485"/>
  </sheetPr>
  <dimension ref="A1:F40"/>
  <sheetViews>
    <sheetView workbookViewId="0">
      <selection activeCell="C1" sqref="C1"/>
    </sheetView>
  </sheetViews>
  <sheetFormatPr baseColWidth="10" defaultRowHeight="15" x14ac:dyDescent="0.25"/>
  <cols>
    <col min="1" max="1" width="27.85546875" style="1" customWidth="1"/>
    <col min="2" max="2" width="16.7109375" style="1" customWidth="1"/>
    <col min="3" max="3" width="16.28515625" style="1" customWidth="1"/>
    <col min="4" max="4" width="16.85546875" style="1" customWidth="1"/>
    <col min="5" max="16384" width="11.42578125" style="1"/>
  </cols>
  <sheetData>
    <row r="1" spans="1:6" x14ac:dyDescent="0.25">
      <c r="A1" s="2" t="s">
        <v>28</v>
      </c>
      <c r="B1" s="211" t="s">
        <v>258</v>
      </c>
    </row>
    <row r="3" spans="1:6" ht="18.75" x14ac:dyDescent="0.3">
      <c r="A3" s="29" t="str">
        <f>Índex!A53</f>
        <v xml:space="preserve"> ÚS DE TECNOLOGIA i CONEIXEMENT</v>
      </c>
    </row>
    <row r="5" spans="1:6" x14ac:dyDescent="0.25">
      <c r="A5" s="28" t="str">
        <f>Índex!A56</f>
        <v>TTC2</v>
      </c>
      <c r="C5" s="28" t="str">
        <f>Índex!A7</f>
        <v>1r trimestre 2026</v>
      </c>
    </row>
    <row r="6" spans="1:6" ht="15.75" thickBot="1" x14ac:dyDescent="0.3">
      <c r="A6" s="30" t="str">
        <f>Índex!B56</f>
        <v>Llocs de treball segons ús de tecnologia i coneixement. Dades municipals.</v>
      </c>
      <c r="B6" s="30"/>
      <c r="C6" s="30"/>
      <c r="D6" s="30"/>
      <c r="E6" s="30"/>
      <c r="F6" s="30"/>
    </row>
    <row r="8" spans="1:6" x14ac:dyDescent="0.25">
      <c r="A8" s="326"/>
      <c r="B8" s="120" t="s">
        <v>223</v>
      </c>
      <c r="C8" s="120" t="s">
        <v>245</v>
      </c>
      <c r="D8" s="76"/>
    </row>
    <row r="9" spans="1:6" ht="42.75" customHeight="1" x14ac:dyDescent="0.25">
      <c r="A9" s="327"/>
      <c r="B9" s="180" t="s">
        <v>244</v>
      </c>
      <c r="C9" s="180" t="s">
        <v>243</v>
      </c>
      <c r="D9" s="95"/>
      <c r="E9" s="95"/>
      <c r="F9" s="95"/>
    </row>
    <row r="10" spans="1:6" x14ac:dyDescent="0.25">
      <c r="A10" s="227" t="s">
        <v>77</v>
      </c>
      <c r="B10" s="232">
        <v>0.59781379570297777</v>
      </c>
      <c r="C10" s="228">
        <v>0.35230352303523033</v>
      </c>
      <c r="D10" s="95"/>
      <c r="E10" s="95"/>
      <c r="F10" s="95"/>
    </row>
    <row r="11" spans="1:6" x14ac:dyDescent="0.25">
      <c r="A11" s="229" t="s">
        <v>78</v>
      </c>
      <c r="B11" s="233">
        <v>0.1440329218106996</v>
      </c>
      <c r="C11" s="230">
        <v>0.4576405384006334</v>
      </c>
      <c r="D11" s="95"/>
      <c r="E11" s="95"/>
      <c r="F11" s="95"/>
    </row>
    <row r="12" spans="1:6" x14ac:dyDescent="0.25">
      <c r="A12" s="229" t="s">
        <v>79</v>
      </c>
      <c r="B12" s="233">
        <v>0.34973097617217525</v>
      </c>
      <c r="C12" s="230">
        <v>0.43131138070479491</v>
      </c>
      <c r="D12" s="95"/>
      <c r="E12" s="95"/>
      <c r="F12" s="95"/>
    </row>
    <row r="13" spans="1:6" x14ac:dyDescent="0.25">
      <c r="A13" s="229" t="s">
        <v>80</v>
      </c>
      <c r="B13" s="233">
        <v>0.21036585365853658</v>
      </c>
      <c r="C13" s="230">
        <v>0.70008873114463177</v>
      </c>
      <c r="D13" s="95"/>
      <c r="E13" s="95"/>
      <c r="F13" s="95"/>
    </row>
    <row r="14" spans="1:6" x14ac:dyDescent="0.25">
      <c r="A14" s="229" t="s">
        <v>81</v>
      </c>
      <c r="B14" s="233">
        <v>0.60875000000000001</v>
      </c>
      <c r="C14" s="230">
        <v>0.42680412371134019</v>
      </c>
      <c r="D14" s="95"/>
      <c r="E14" s="95"/>
      <c r="F14" s="95"/>
    </row>
    <row r="15" spans="1:6" x14ac:dyDescent="0.25">
      <c r="A15" s="229" t="s">
        <v>82</v>
      </c>
      <c r="B15" s="233">
        <v>0.315</v>
      </c>
      <c r="C15" s="230">
        <v>0.43980929678188319</v>
      </c>
      <c r="D15" s="95"/>
      <c r="E15" s="95"/>
      <c r="F15" s="95"/>
    </row>
    <row r="16" spans="1:6" x14ac:dyDescent="0.25">
      <c r="A16" s="229" t="s">
        <v>83</v>
      </c>
      <c r="B16" s="233">
        <v>0.58590308370044053</v>
      </c>
      <c r="C16" s="230">
        <v>0.42987174182871329</v>
      </c>
      <c r="D16" s="95"/>
      <c r="E16" s="95"/>
      <c r="F16" s="95"/>
    </row>
    <row r="17" spans="1:6" x14ac:dyDescent="0.25">
      <c r="A17" s="229" t="s">
        <v>84</v>
      </c>
      <c r="B17" s="233">
        <v>0.41478636581853096</v>
      </c>
      <c r="C17" s="230">
        <v>0.4215146517823164</v>
      </c>
      <c r="D17" s="95"/>
      <c r="E17" s="95"/>
      <c r="F17" s="95"/>
    </row>
    <row r="18" spans="1:6" x14ac:dyDescent="0.25">
      <c r="A18" s="229" t="s">
        <v>85</v>
      </c>
      <c r="B18" s="233">
        <v>0.32607342874922213</v>
      </c>
      <c r="C18" s="230">
        <v>0.27069555302166476</v>
      </c>
      <c r="D18" s="95"/>
      <c r="E18" s="95"/>
      <c r="F18" s="95"/>
    </row>
    <row r="19" spans="1:6" x14ac:dyDescent="0.25">
      <c r="A19" s="229" t="s">
        <v>86</v>
      </c>
      <c r="B19" s="233">
        <v>0.29609770628537385</v>
      </c>
      <c r="C19" s="230">
        <v>0.51996735859641963</v>
      </c>
      <c r="D19" s="95"/>
      <c r="E19" s="95"/>
      <c r="F19" s="95"/>
    </row>
    <row r="20" spans="1:6" x14ac:dyDescent="0.25">
      <c r="A20" s="229" t="s">
        <v>87</v>
      </c>
      <c r="B20" s="233">
        <v>0.49579831932773111</v>
      </c>
      <c r="C20" s="230">
        <v>0.40204020402040203</v>
      </c>
      <c r="D20" s="95"/>
      <c r="E20" s="95"/>
      <c r="F20" s="95"/>
    </row>
    <row r="21" spans="1:6" x14ac:dyDescent="0.25">
      <c r="A21" s="229" t="s">
        <v>88</v>
      </c>
      <c r="B21" s="233">
        <v>0.40731556106633604</v>
      </c>
      <c r="C21" s="230">
        <v>0.63302650548963069</v>
      </c>
      <c r="D21" s="95"/>
      <c r="E21" s="95"/>
      <c r="F21" s="95"/>
    </row>
    <row r="22" spans="1:6" x14ac:dyDescent="0.25">
      <c r="A22" s="229" t="s">
        <v>89</v>
      </c>
      <c r="B22" s="233">
        <v>0.29148805878750766</v>
      </c>
      <c r="C22" s="230">
        <v>0.35499296765119548</v>
      </c>
      <c r="D22" s="95"/>
      <c r="E22" s="95"/>
      <c r="F22" s="95"/>
    </row>
    <row r="23" spans="1:6" x14ac:dyDescent="0.25">
      <c r="A23" s="229" t="s">
        <v>90</v>
      </c>
      <c r="B23" s="233">
        <v>0.51190476190476186</v>
      </c>
      <c r="C23" s="230">
        <v>0.38852040816326533</v>
      </c>
      <c r="D23" s="95"/>
      <c r="E23" s="95"/>
      <c r="F23" s="95"/>
    </row>
    <row r="24" spans="1:6" x14ac:dyDescent="0.25">
      <c r="A24" s="229" t="s">
        <v>91</v>
      </c>
      <c r="B24" s="233">
        <v>0.12698412698412698</v>
      </c>
      <c r="C24" s="230">
        <v>0.41887702376851532</v>
      </c>
      <c r="D24" s="95"/>
      <c r="E24" s="95"/>
      <c r="F24" s="95"/>
    </row>
    <row r="25" spans="1:6" x14ac:dyDescent="0.25">
      <c r="A25" s="229" t="s">
        <v>92</v>
      </c>
      <c r="B25" s="233">
        <v>0.29842931937172773</v>
      </c>
      <c r="C25" s="230">
        <v>0.46131386861313867</v>
      </c>
      <c r="D25" s="95"/>
      <c r="E25" s="95"/>
      <c r="F25" s="95"/>
    </row>
    <row r="26" spans="1:6" x14ac:dyDescent="0.25">
      <c r="A26" s="229" t="s">
        <v>93</v>
      </c>
      <c r="B26" s="233">
        <v>0.21458625525946703</v>
      </c>
      <c r="C26" s="230">
        <v>0.22909507445589919</v>
      </c>
      <c r="D26" s="95"/>
      <c r="E26" s="95"/>
      <c r="F26" s="95"/>
    </row>
    <row r="27" spans="1:6" x14ac:dyDescent="0.25">
      <c r="A27" s="229" t="s">
        <v>94</v>
      </c>
      <c r="B27" s="233">
        <v>0.26122774382141906</v>
      </c>
      <c r="C27" s="230">
        <v>0.52620744863340063</v>
      </c>
      <c r="D27" s="95"/>
      <c r="E27" s="95"/>
      <c r="F27" s="95"/>
    </row>
    <row r="28" spans="1:6" x14ac:dyDescent="0.25">
      <c r="A28" s="229" t="s">
        <v>95</v>
      </c>
      <c r="B28" s="233">
        <v>0.47805002552322612</v>
      </c>
      <c r="C28" s="230">
        <v>0.41503153468815696</v>
      </c>
      <c r="D28" s="95"/>
      <c r="E28" s="95"/>
      <c r="F28" s="95"/>
    </row>
    <row r="29" spans="1:6" x14ac:dyDescent="0.25">
      <c r="A29" s="229" t="s">
        <v>96</v>
      </c>
      <c r="B29" s="233">
        <v>0.32033983008495753</v>
      </c>
      <c r="C29" s="230">
        <v>0.40491761508408358</v>
      </c>
      <c r="D29" s="95"/>
      <c r="E29" s="95"/>
      <c r="F29" s="95"/>
    </row>
    <row r="30" spans="1:6" x14ac:dyDescent="0.25">
      <c r="A30" s="229" t="s">
        <v>97</v>
      </c>
      <c r="B30" s="233">
        <v>0.32411067193675891</v>
      </c>
      <c r="C30" s="230">
        <v>0.56651718983557553</v>
      </c>
      <c r="D30" s="95"/>
      <c r="E30" s="95"/>
      <c r="F30" s="95"/>
    </row>
    <row r="31" spans="1:6" x14ac:dyDescent="0.25">
      <c r="A31" s="229" t="s">
        <v>98</v>
      </c>
      <c r="B31" s="233">
        <v>0.35704022988505746</v>
      </c>
      <c r="C31" s="230">
        <v>0.27927417068330024</v>
      </c>
      <c r="D31" s="95"/>
      <c r="E31" s="95"/>
      <c r="F31" s="95"/>
    </row>
    <row r="32" spans="1:6" x14ac:dyDescent="0.25">
      <c r="A32" s="229" t="s">
        <v>99</v>
      </c>
      <c r="B32" s="233">
        <v>0.34177897574123989</v>
      </c>
      <c r="C32" s="230">
        <v>0.6560530319495762</v>
      </c>
      <c r="D32" s="95"/>
      <c r="E32" s="95"/>
      <c r="F32" s="95"/>
    </row>
    <row r="33" spans="1:6" x14ac:dyDescent="0.25">
      <c r="A33" s="229" t="s">
        <v>100</v>
      </c>
      <c r="B33" s="233">
        <v>0.51731160896130346</v>
      </c>
      <c r="C33" s="230">
        <v>0.5085833914863922</v>
      </c>
      <c r="D33" s="95"/>
      <c r="E33" s="95"/>
      <c r="F33" s="95"/>
    </row>
    <row r="34" spans="1:6" x14ac:dyDescent="0.25">
      <c r="A34" s="229" t="s">
        <v>101</v>
      </c>
      <c r="B34" s="233">
        <v>0.45345516847515704</v>
      </c>
      <c r="C34" s="230">
        <v>0.45697218592495797</v>
      </c>
      <c r="D34" s="95"/>
      <c r="E34" s="95"/>
      <c r="F34" s="95"/>
    </row>
    <row r="35" spans="1:6" x14ac:dyDescent="0.25">
      <c r="A35" s="229" t="s">
        <v>102</v>
      </c>
      <c r="B35" s="233">
        <v>0.2077373211963589</v>
      </c>
      <c r="C35" s="230">
        <v>0.43057722308892354</v>
      </c>
      <c r="D35" s="95"/>
      <c r="E35" s="95"/>
      <c r="F35" s="95"/>
    </row>
    <row r="36" spans="1:6" x14ac:dyDescent="0.25">
      <c r="A36" s="229" t="s">
        <v>103</v>
      </c>
      <c r="B36" s="233">
        <v>0.12244897959183673</v>
      </c>
      <c r="C36" s="230">
        <v>0.30372015546918379</v>
      </c>
      <c r="D36" s="95"/>
      <c r="E36" s="95"/>
      <c r="F36" s="95"/>
    </row>
    <row r="37" spans="1:6" x14ac:dyDescent="0.25">
      <c r="A37" s="229" t="s">
        <v>104</v>
      </c>
      <c r="B37" s="233">
        <v>0.10714285714285714</v>
      </c>
      <c r="C37" s="230">
        <v>0.40413533834586468</v>
      </c>
      <c r="D37" s="95"/>
      <c r="E37" s="95"/>
      <c r="F37" s="95"/>
    </row>
    <row r="38" spans="1:6" x14ac:dyDescent="0.25">
      <c r="A38" s="229" t="s">
        <v>105</v>
      </c>
      <c r="B38" s="233">
        <v>0.23909774436090225</v>
      </c>
      <c r="C38" s="230">
        <v>0.34415274463007162</v>
      </c>
      <c r="D38" s="95"/>
      <c r="E38" s="95"/>
      <c r="F38" s="95"/>
    </row>
    <row r="39" spans="1:6" x14ac:dyDescent="0.25">
      <c r="A39" s="231" t="s">
        <v>106</v>
      </c>
      <c r="B39" s="234">
        <v>0.27370091233637445</v>
      </c>
      <c r="C39" s="226">
        <v>0.48661657089533911</v>
      </c>
      <c r="D39" s="95"/>
      <c r="E39" s="95"/>
      <c r="F39" s="95"/>
    </row>
    <row r="40" spans="1:6" x14ac:dyDescent="0.25">
      <c r="A40" s="222" t="s">
        <v>290</v>
      </c>
      <c r="B40" s="222"/>
      <c r="C40" s="222"/>
      <c r="D40" s="95"/>
      <c r="E40" s="95"/>
      <c r="F40" s="95"/>
    </row>
  </sheetData>
  <sortState xmlns:xlrd2="http://schemas.microsoft.com/office/spreadsheetml/2017/richdata2" ref="A11:C39">
    <sortCondition ref="A11:A39"/>
  </sortState>
  <mergeCells count="1">
    <mergeCell ref="A8:A9"/>
  </mergeCells>
  <conditionalFormatting sqref="B10:C39">
    <cfRule type="colorScale" priority="12">
      <colorScale>
        <cfvo type="min"/>
        <cfvo type="max"/>
        <color rgb="FFFFEF9C"/>
        <color rgb="FF63BE7B"/>
      </colorScale>
    </cfRule>
  </conditionalFormatting>
  <hyperlinks>
    <hyperlink ref="A1" location="Índex!A1" display="TORNAR A L'ÍNDEX" xr:uid="{1C9821A5-DEEC-4EED-979D-1DB42A25FEEE}"/>
  </hyperlink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173949-F487-445E-B26C-87A9A90DBA14}">
  <sheetPr>
    <tabColor theme="4"/>
  </sheetPr>
  <dimension ref="A1:M31"/>
  <sheetViews>
    <sheetView workbookViewId="0"/>
  </sheetViews>
  <sheetFormatPr baseColWidth="10" defaultRowHeight="15" x14ac:dyDescent="0.25"/>
  <sheetData>
    <row r="1" spans="1:13" x14ac:dyDescent="0.25">
      <c r="A1" t="s">
        <v>256</v>
      </c>
      <c r="B1" t="s">
        <v>233</v>
      </c>
      <c r="C1" t="s">
        <v>234</v>
      </c>
      <c r="D1" t="s">
        <v>235</v>
      </c>
      <c r="E1" t="s">
        <v>236</v>
      </c>
      <c r="F1" t="s">
        <v>237</v>
      </c>
      <c r="G1" t="s">
        <v>238</v>
      </c>
      <c r="H1" t="s">
        <v>239</v>
      </c>
      <c r="I1" t="s">
        <v>255</v>
      </c>
      <c r="J1" t="s">
        <v>254</v>
      </c>
      <c r="L1" s="125" t="s">
        <v>258</v>
      </c>
    </row>
    <row r="2" spans="1:13" x14ac:dyDescent="0.25">
      <c r="A2" t="s">
        <v>339</v>
      </c>
      <c r="B2" t="s">
        <v>77</v>
      </c>
      <c r="C2">
        <v>0.3125</v>
      </c>
      <c r="D2">
        <v>0.15698924731182795</v>
      </c>
      <c r="E2">
        <v>0.35707844905320107</v>
      </c>
      <c r="F2">
        <v>0.22765110387260223</v>
      </c>
      <c r="G2">
        <v>0.6955380577427821</v>
      </c>
      <c r="H2">
        <v>0.58009708737864074</v>
      </c>
      <c r="I2">
        <v>0.25573033707865167</v>
      </c>
      <c r="J2">
        <v>0.27695110841178255</v>
      </c>
    </row>
    <row r="3" spans="1:13" x14ac:dyDescent="0.25">
      <c r="A3" t="s">
        <v>340</v>
      </c>
      <c r="B3" t="s">
        <v>78</v>
      </c>
      <c r="C3">
        <v>0.3125</v>
      </c>
      <c r="D3">
        <v>0.13812154696132597</v>
      </c>
      <c r="E3">
        <v>0.47388059701492535</v>
      </c>
      <c r="F3">
        <v>0.37339055793991416</v>
      </c>
      <c r="G3">
        <v>0.62204724409448819</v>
      </c>
      <c r="H3">
        <v>0.5357142857142857</v>
      </c>
      <c r="I3">
        <v>0.41404358353510895</v>
      </c>
      <c r="J3">
        <v>0.47560975609756095</v>
      </c>
    </row>
    <row r="4" spans="1:13" x14ac:dyDescent="0.25">
      <c r="A4" t="s">
        <v>341</v>
      </c>
      <c r="B4" t="s">
        <v>79</v>
      </c>
      <c r="C4">
        <v>0.4</v>
      </c>
      <c r="D4">
        <v>0.14675516224188789</v>
      </c>
      <c r="E4">
        <v>0.47570657351540169</v>
      </c>
      <c r="F4">
        <v>0.23535353535353534</v>
      </c>
      <c r="G4">
        <v>0.70886551465063863</v>
      </c>
      <c r="H4">
        <v>0.51967493584260049</v>
      </c>
      <c r="I4">
        <v>0.41138716356107663</v>
      </c>
      <c r="J4">
        <v>0.47827110134923123</v>
      </c>
    </row>
    <row r="5" spans="1:13" x14ac:dyDescent="0.25">
      <c r="A5" t="s">
        <v>342</v>
      </c>
      <c r="B5" t="s">
        <v>80</v>
      </c>
      <c r="C5">
        <v>0</v>
      </c>
      <c r="D5">
        <v>0.26153846153846155</v>
      </c>
      <c r="E5">
        <v>0.40782122905027934</v>
      </c>
      <c r="F5">
        <v>0.38244514106583072</v>
      </c>
      <c r="G5">
        <v>0.69736842105263153</v>
      </c>
      <c r="H5">
        <v>0.43076923076923079</v>
      </c>
      <c r="I5">
        <v>0.24721189591078066</v>
      </c>
      <c r="J5">
        <v>0.35850860420650094</v>
      </c>
    </row>
    <row r="6" spans="1:13" x14ac:dyDescent="0.25">
      <c r="A6" t="s">
        <v>343</v>
      </c>
      <c r="B6" t="s">
        <v>81</v>
      </c>
      <c r="C6">
        <v>0.5</v>
      </c>
      <c r="D6">
        <v>0.11522633744855967</v>
      </c>
      <c r="E6">
        <v>0.31756756756756754</v>
      </c>
      <c r="F6">
        <v>0.43270300333704115</v>
      </c>
      <c r="G6">
        <v>0.71052631578947367</v>
      </c>
      <c r="H6">
        <v>0.65753424657534243</v>
      </c>
      <c r="I6">
        <v>0.33796940194714881</v>
      </c>
      <c r="J6">
        <v>0.43682795698924731</v>
      </c>
    </row>
    <row r="7" spans="1:13" x14ac:dyDescent="0.25">
      <c r="A7" t="s">
        <v>344</v>
      </c>
      <c r="B7" t="s">
        <v>82</v>
      </c>
      <c r="C7">
        <v>0.25</v>
      </c>
      <c r="D7">
        <v>0.14285714285714285</v>
      </c>
      <c r="E7">
        <v>0.49180327868852458</v>
      </c>
      <c r="F7">
        <v>0.34078212290502791</v>
      </c>
      <c r="G7">
        <v>0.6467065868263473</v>
      </c>
      <c r="H7">
        <v>0.57627118644067798</v>
      </c>
      <c r="I7">
        <v>0.4148148148148148</v>
      </c>
      <c r="J7">
        <v>0.45985401459854014</v>
      </c>
    </row>
    <row r="8" spans="1:13" x14ac:dyDescent="0.25">
      <c r="A8" t="s">
        <v>345</v>
      </c>
      <c r="B8" t="s">
        <v>83</v>
      </c>
      <c r="C8">
        <v>0.25</v>
      </c>
      <c r="D8">
        <v>0.10826210826210826</v>
      </c>
      <c r="E8">
        <v>0.45111111111111113</v>
      </c>
      <c r="F8">
        <v>0.47072599531615927</v>
      </c>
      <c r="G8">
        <v>0.72924187725631773</v>
      </c>
      <c r="H8">
        <v>0.62523900573613767</v>
      </c>
      <c r="I8">
        <v>0.35538261997405968</v>
      </c>
      <c r="J8">
        <v>0.53254023792862137</v>
      </c>
    </row>
    <row r="9" spans="1:13" x14ac:dyDescent="0.25">
      <c r="A9" t="s">
        <v>346</v>
      </c>
      <c r="B9" t="s">
        <v>84</v>
      </c>
      <c r="C9">
        <v>0.23255813953488372</v>
      </c>
      <c r="D9">
        <v>0.12028725314183124</v>
      </c>
      <c r="E9">
        <v>0.43981929654727331</v>
      </c>
      <c r="F9">
        <v>0.26254826254826252</v>
      </c>
      <c r="G9">
        <v>0.7125676488274203</v>
      </c>
      <c r="H9">
        <v>0.60129111589302187</v>
      </c>
      <c r="I9">
        <v>0.41069140172087631</v>
      </c>
      <c r="J9">
        <v>0.39583178450177187</v>
      </c>
    </row>
    <row r="10" spans="1:13" x14ac:dyDescent="0.25">
      <c r="A10" t="s">
        <v>347</v>
      </c>
      <c r="B10" t="s">
        <v>85</v>
      </c>
      <c r="C10">
        <v>0.4</v>
      </c>
      <c r="D10">
        <v>8.3526682134570762E-2</v>
      </c>
      <c r="E10">
        <v>0.47352721849366147</v>
      </c>
      <c r="F10">
        <v>0.31301068510370839</v>
      </c>
      <c r="G10">
        <v>0.67664670658682635</v>
      </c>
      <c r="H10">
        <v>0.5819032761310452</v>
      </c>
      <c r="I10">
        <v>0.34677904876580373</v>
      </c>
      <c r="J10">
        <v>0.34526112185686653</v>
      </c>
    </row>
    <row r="11" spans="1:13" x14ac:dyDescent="0.25">
      <c r="A11" t="s">
        <v>348</v>
      </c>
      <c r="B11" t="s">
        <v>86</v>
      </c>
      <c r="C11">
        <v>0.2</v>
      </c>
      <c r="D11">
        <v>0.12820512820512819</v>
      </c>
      <c r="E11">
        <v>0.50957760314341849</v>
      </c>
      <c r="F11">
        <v>0.4510760401721664</v>
      </c>
      <c r="G11">
        <v>0.70612582781456956</v>
      </c>
      <c r="H11">
        <v>0.56971938220578633</v>
      </c>
      <c r="I11">
        <v>0.51358024691358029</v>
      </c>
      <c r="J11">
        <v>0.45089711870020066</v>
      </c>
    </row>
    <row r="12" spans="1:13" x14ac:dyDescent="0.25">
      <c r="A12" t="s">
        <v>349</v>
      </c>
      <c r="B12" t="s">
        <v>87</v>
      </c>
      <c r="C12">
        <v>0.17391304347826086</v>
      </c>
      <c r="D12">
        <v>0.10618181818181818</v>
      </c>
      <c r="E12">
        <v>0.4580152671755725</v>
      </c>
      <c r="F12">
        <v>0.33517292126563647</v>
      </c>
      <c r="G12">
        <v>0.69274908711528427</v>
      </c>
      <c r="H12">
        <v>0.52687224669603527</v>
      </c>
      <c r="I12">
        <v>0.39990432910786894</v>
      </c>
      <c r="J12">
        <v>0.40012033694344162</v>
      </c>
      <c r="M12" s="26" t="s">
        <v>257</v>
      </c>
    </row>
    <row r="13" spans="1:13" x14ac:dyDescent="0.25">
      <c r="A13" t="s">
        <v>350</v>
      </c>
      <c r="B13" t="s">
        <v>88</v>
      </c>
      <c r="C13">
        <v>0.3125</v>
      </c>
      <c r="D13">
        <v>0.10784313725490197</v>
      </c>
      <c r="E13">
        <v>0.4341421143847487</v>
      </c>
      <c r="F13">
        <v>0.2626699629171817</v>
      </c>
      <c r="G13">
        <v>0.7072743207712533</v>
      </c>
      <c r="H13">
        <v>0.5458052073288332</v>
      </c>
      <c r="I13">
        <v>0.33378332770840363</v>
      </c>
      <c r="J13">
        <v>0.54211070874288669</v>
      </c>
    </row>
    <row r="14" spans="1:13" x14ac:dyDescent="0.25">
      <c r="A14" t="s">
        <v>351</v>
      </c>
      <c r="B14" t="s">
        <v>89</v>
      </c>
      <c r="C14">
        <v>0.32258064516129031</v>
      </c>
      <c r="D14">
        <v>0.1301859799713877</v>
      </c>
      <c r="E14">
        <v>0.38778220451527223</v>
      </c>
      <c r="F14">
        <v>0.32123411978221417</v>
      </c>
      <c r="G14">
        <v>0.74363636363636365</v>
      </c>
      <c r="H14">
        <v>0.53863636363636369</v>
      </c>
      <c r="I14">
        <v>0.34288537549407117</v>
      </c>
      <c r="J14">
        <v>0.41533217060409067</v>
      </c>
    </row>
    <row r="15" spans="1:13" x14ac:dyDescent="0.25">
      <c r="A15" t="s">
        <v>352</v>
      </c>
      <c r="B15" t="s">
        <v>90</v>
      </c>
      <c r="C15">
        <v>0.41666666666666669</v>
      </c>
      <c r="D15">
        <v>0.10920770877944326</v>
      </c>
      <c r="E15">
        <v>0.5304347826086957</v>
      </c>
      <c r="F15">
        <v>0.32075471698113206</v>
      </c>
      <c r="G15">
        <v>0.69795037756202805</v>
      </c>
      <c r="H15">
        <v>0.59883720930232553</v>
      </c>
      <c r="I15">
        <v>0.39207419898819562</v>
      </c>
      <c r="J15">
        <v>0.43044189852700493</v>
      </c>
    </row>
    <row r="16" spans="1:13" x14ac:dyDescent="0.25">
      <c r="A16" t="s">
        <v>353</v>
      </c>
      <c r="B16" t="s">
        <v>91</v>
      </c>
      <c r="C16">
        <v>0</v>
      </c>
      <c r="D16">
        <v>8.7912087912087919E-2</v>
      </c>
      <c r="E16">
        <v>0.37238095238095237</v>
      </c>
      <c r="F16">
        <v>0.28543689320388349</v>
      </c>
      <c r="G16">
        <v>0.73630136986301364</v>
      </c>
      <c r="H16">
        <v>0.62041884816753923</v>
      </c>
      <c r="I16">
        <v>0.35993975903614456</v>
      </c>
      <c r="J16">
        <v>0.40648055832502494</v>
      </c>
    </row>
    <row r="17" spans="1:10" x14ac:dyDescent="0.25">
      <c r="A17" t="s">
        <v>354</v>
      </c>
      <c r="B17" t="s">
        <v>92</v>
      </c>
      <c r="C17">
        <v>0.5</v>
      </c>
      <c r="D17">
        <v>0.17575757575757575</v>
      </c>
      <c r="E17">
        <v>0.43835616438356162</v>
      </c>
      <c r="F17">
        <v>0.36594202898550726</v>
      </c>
      <c r="G17">
        <v>0.58823529411764708</v>
      </c>
      <c r="H17">
        <v>0.61764705882352944</v>
      </c>
      <c r="I17">
        <v>0.42276422764227645</v>
      </c>
      <c r="J17">
        <v>0.40494323897111656</v>
      </c>
    </row>
    <row r="18" spans="1:10" x14ac:dyDescent="0.25">
      <c r="A18" t="s">
        <v>355</v>
      </c>
      <c r="B18" t="s">
        <v>93</v>
      </c>
      <c r="C18">
        <v>0.3125</v>
      </c>
      <c r="D18">
        <v>0.12886597938144329</v>
      </c>
      <c r="E18">
        <v>0.28346456692913385</v>
      </c>
      <c r="F18">
        <v>0.39823008849557523</v>
      </c>
      <c r="G18">
        <v>0.57758620689655171</v>
      </c>
      <c r="H18">
        <v>0.48305084745762711</v>
      </c>
      <c r="I18">
        <v>0.35922330097087379</v>
      </c>
      <c r="J18">
        <v>0.47406034939121228</v>
      </c>
    </row>
    <row r="19" spans="1:10" x14ac:dyDescent="0.25">
      <c r="A19" t="s">
        <v>356</v>
      </c>
      <c r="B19" t="s">
        <v>94</v>
      </c>
      <c r="C19">
        <v>0.1388888888888889</v>
      </c>
      <c r="D19">
        <v>0.13235294117647059</v>
      </c>
      <c r="E19">
        <v>0.57162038018514594</v>
      </c>
      <c r="F19">
        <v>0.28657653307580877</v>
      </c>
      <c r="G19">
        <v>0.75698371893744643</v>
      </c>
      <c r="H19">
        <v>0.52449297971918873</v>
      </c>
      <c r="I19">
        <v>0.37863337080456078</v>
      </c>
      <c r="J19">
        <v>0.38751868460388639</v>
      </c>
    </row>
    <row r="20" spans="1:10" x14ac:dyDescent="0.25">
      <c r="A20" t="s">
        <v>357</v>
      </c>
      <c r="B20" t="s">
        <v>95</v>
      </c>
      <c r="C20">
        <v>0.3125</v>
      </c>
      <c r="D20">
        <v>9.4869312681510165E-2</v>
      </c>
      <c r="E20">
        <v>0.39263803680981596</v>
      </c>
      <c r="F20">
        <v>0.29772727272727273</v>
      </c>
      <c r="G20">
        <v>0.81218457101658259</v>
      </c>
      <c r="H20">
        <v>0.65576748410535879</v>
      </c>
      <c r="I20">
        <v>0.40219092331768386</v>
      </c>
      <c r="J20">
        <v>0.37602644769115923</v>
      </c>
    </row>
    <row r="21" spans="1:10" x14ac:dyDescent="0.25">
      <c r="A21" t="s">
        <v>358</v>
      </c>
      <c r="B21" t="s">
        <v>96</v>
      </c>
      <c r="C21">
        <v>0.1497005988023952</v>
      </c>
      <c r="D21">
        <v>8.3725987676694452E-2</v>
      </c>
      <c r="E21">
        <v>0.39216316043038379</v>
      </c>
      <c r="F21">
        <v>0.33026529507309149</v>
      </c>
      <c r="G21">
        <v>0.71933566966326379</v>
      </c>
      <c r="H21">
        <v>0.56287806431072906</v>
      </c>
      <c r="I21">
        <v>0.38893442622950819</v>
      </c>
      <c r="J21">
        <v>0.45242954535585567</v>
      </c>
    </row>
    <row r="22" spans="1:10" x14ac:dyDescent="0.25">
      <c r="A22" t="s">
        <v>359</v>
      </c>
      <c r="B22" t="s">
        <v>97</v>
      </c>
      <c r="C22">
        <v>0.25</v>
      </c>
      <c r="D22">
        <v>0.16806722689075632</v>
      </c>
      <c r="E22">
        <v>0.48888888888888887</v>
      </c>
      <c r="F22">
        <v>0.33103448275862069</v>
      </c>
      <c r="G22">
        <v>0.6067415730337079</v>
      </c>
      <c r="H22">
        <v>0.69026548672566368</v>
      </c>
      <c r="I22">
        <v>0.35161290322580646</v>
      </c>
      <c r="J22">
        <v>0.36859504132231408</v>
      </c>
    </row>
    <row r="23" spans="1:10" x14ac:dyDescent="0.25">
      <c r="A23" t="s">
        <v>360</v>
      </c>
      <c r="B23" t="s">
        <v>98</v>
      </c>
      <c r="C23">
        <v>0.29411764705882354</v>
      </c>
      <c r="D23">
        <v>0.19607843137254902</v>
      </c>
      <c r="E23">
        <v>0.33415841584158418</v>
      </c>
      <c r="F23">
        <v>0.35259133389974512</v>
      </c>
      <c r="G23">
        <v>0.23740458015267177</v>
      </c>
      <c r="H23">
        <v>0.60691823899371067</v>
      </c>
      <c r="I23">
        <v>0.29841897233201581</v>
      </c>
      <c r="J23">
        <v>0.31707769330613761</v>
      </c>
    </row>
    <row r="24" spans="1:10" x14ac:dyDescent="0.25">
      <c r="A24" t="s">
        <v>361</v>
      </c>
      <c r="B24" t="s">
        <v>99</v>
      </c>
      <c r="C24">
        <v>0.30952380952380953</v>
      </c>
      <c r="D24">
        <v>0.12885662431941924</v>
      </c>
      <c r="E24">
        <v>0.48423851120394984</v>
      </c>
      <c r="F24">
        <v>0.27713498622589533</v>
      </c>
      <c r="G24">
        <v>0.68125438801778615</v>
      </c>
      <c r="H24">
        <v>0.59513960703205793</v>
      </c>
      <c r="I24">
        <v>0.41832963784183297</v>
      </c>
      <c r="J24">
        <v>0.55222356919543159</v>
      </c>
    </row>
    <row r="25" spans="1:10" x14ac:dyDescent="0.25">
      <c r="A25" t="s">
        <v>362</v>
      </c>
      <c r="B25" t="s">
        <v>100</v>
      </c>
      <c r="C25">
        <v>0.15151515151515152</v>
      </c>
      <c r="D25">
        <v>0.14560161779575329</v>
      </c>
      <c r="E25">
        <v>0.43211920529801323</v>
      </c>
      <c r="F25">
        <v>0.44746646795827122</v>
      </c>
      <c r="G25">
        <v>0.65967588179218306</v>
      </c>
      <c r="H25">
        <v>0.4848744292237443</v>
      </c>
      <c r="I25">
        <v>0.37488457987072943</v>
      </c>
      <c r="J25">
        <v>0.42810360226257815</v>
      </c>
    </row>
    <row r="26" spans="1:10" x14ac:dyDescent="0.25">
      <c r="A26" t="s">
        <v>363</v>
      </c>
      <c r="B26" t="s">
        <v>101</v>
      </c>
      <c r="C26">
        <v>0.33333333333333331</v>
      </c>
      <c r="D26">
        <v>0.19178082191780821</v>
      </c>
      <c r="E26">
        <v>0.43513957307060758</v>
      </c>
      <c r="F26">
        <v>0.28300769686204857</v>
      </c>
      <c r="G26">
        <v>0.72232472324723251</v>
      </c>
      <c r="H26">
        <v>0.56085707974375965</v>
      </c>
      <c r="I26">
        <v>0.42126598066729032</v>
      </c>
      <c r="J26">
        <v>0.45331734612310154</v>
      </c>
    </row>
    <row r="27" spans="1:10" x14ac:dyDescent="0.25">
      <c r="A27" t="s">
        <v>364</v>
      </c>
      <c r="B27" t="s">
        <v>102</v>
      </c>
      <c r="C27">
        <v>0.19230769230769232</v>
      </c>
      <c r="D27">
        <v>0.12847222222222221</v>
      </c>
      <c r="E27">
        <v>0.44137415982076178</v>
      </c>
      <c r="F27">
        <v>0.3348729792147806</v>
      </c>
      <c r="G27">
        <v>0.67683508102955192</v>
      </c>
      <c r="H27">
        <v>0.67002012072434602</v>
      </c>
      <c r="I27">
        <v>0.36109303838646717</v>
      </c>
      <c r="J27">
        <v>0.40859030837004406</v>
      </c>
    </row>
    <row r="28" spans="1:10" x14ac:dyDescent="0.25">
      <c r="A28" t="s">
        <v>365</v>
      </c>
      <c r="B28" t="s">
        <v>103</v>
      </c>
      <c r="C28">
        <v>0.13513513513513514</v>
      </c>
      <c r="D28">
        <v>0.14361702127659576</v>
      </c>
      <c r="E28">
        <v>0.57389635316698662</v>
      </c>
      <c r="F28">
        <v>0.34920634920634919</v>
      </c>
      <c r="G28">
        <v>0.76035502958579881</v>
      </c>
      <c r="H28">
        <v>0.59673024523160767</v>
      </c>
      <c r="I28">
        <v>0.49849548645937813</v>
      </c>
      <c r="J28">
        <v>0.55658914728682174</v>
      </c>
    </row>
    <row r="29" spans="1:10" x14ac:dyDescent="0.25">
      <c r="A29" t="s">
        <v>366</v>
      </c>
      <c r="B29" t="s">
        <v>104</v>
      </c>
      <c r="C29">
        <v>0</v>
      </c>
      <c r="D29">
        <v>0.15517241379310345</v>
      </c>
      <c r="E29">
        <v>0.54693877551020409</v>
      </c>
      <c r="F29">
        <v>0.32484076433121017</v>
      </c>
      <c r="G29">
        <v>0.61187214611872143</v>
      </c>
      <c r="H29">
        <v>0.52511415525114158</v>
      </c>
      <c r="I29">
        <v>0.36789297658862874</v>
      </c>
      <c r="J29">
        <v>0.48551959114139692</v>
      </c>
    </row>
    <row r="30" spans="1:10" x14ac:dyDescent="0.25">
      <c r="A30" t="s">
        <v>367</v>
      </c>
      <c r="B30" t="s">
        <v>105</v>
      </c>
      <c r="C30">
        <v>0</v>
      </c>
      <c r="D30">
        <v>9.2198581560283682E-2</v>
      </c>
      <c r="E30">
        <v>0.43533697632058288</v>
      </c>
      <c r="F30">
        <v>0.29984301412872844</v>
      </c>
      <c r="G30">
        <v>0.68139534883720931</v>
      </c>
      <c r="H30">
        <v>0.62935323383084574</v>
      </c>
      <c r="I30">
        <v>0.36202531645569619</v>
      </c>
      <c r="J30">
        <v>0.3770053475935829</v>
      </c>
    </row>
    <row r="31" spans="1:10" x14ac:dyDescent="0.25">
      <c r="A31" t="s">
        <v>368</v>
      </c>
      <c r="B31" t="s">
        <v>106</v>
      </c>
      <c r="C31">
        <v>0.16049382716049382</v>
      </c>
      <c r="D31">
        <v>0.11985526910900045</v>
      </c>
      <c r="E31">
        <v>0.46617283950617283</v>
      </c>
      <c r="F31">
        <v>0.36765270841336917</v>
      </c>
      <c r="G31">
        <v>0.72199453551912574</v>
      </c>
      <c r="H31">
        <v>0.63473589973142341</v>
      </c>
      <c r="I31">
        <v>0.406099518459069</v>
      </c>
      <c r="J31">
        <v>0.47741487143849898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D76524-A355-440B-B382-62246335AA21}">
  <sheetPr>
    <tabColor theme="9" tint="0.59999389629810485"/>
  </sheetPr>
  <dimension ref="A1:I40"/>
  <sheetViews>
    <sheetView topLeftCell="A7" workbookViewId="0">
      <selection activeCell="K31" sqref="K31"/>
    </sheetView>
  </sheetViews>
  <sheetFormatPr baseColWidth="10" defaultColWidth="11.42578125" defaultRowHeight="15" x14ac:dyDescent="0.25"/>
  <cols>
    <col min="1" max="1" width="31" style="1" customWidth="1"/>
    <col min="2" max="16384" width="11.42578125" style="1"/>
  </cols>
  <sheetData>
    <row r="1" spans="1:9" x14ac:dyDescent="0.25">
      <c r="A1" s="2" t="s">
        <v>28</v>
      </c>
    </row>
    <row r="2" spans="1:9" x14ac:dyDescent="0.25">
      <c r="B2" s="209"/>
    </row>
    <row r="3" spans="1:9" ht="18.75" x14ac:dyDescent="0.3">
      <c r="A3" s="29" t="s">
        <v>3</v>
      </c>
    </row>
    <row r="5" spans="1:9" x14ac:dyDescent="0.25">
      <c r="A5" s="28" t="s">
        <v>4</v>
      </c>
      <c r="C5" s="28" t="str">
        <f>Índex!A7</f>
        <v>1r trimestre 2026</v>
      </c>
    </row>
    <row r="6" spans="1:9" ht="15.75" thickBot="1" x14ac:dyDescent="0.3">
      <c r="A6" s="30" t="s">
        <v>6</v>
      </c>
      <c r="B6" s="31"/>
      <c r="C6" s="31"/>
      <c r="D6" s="31"/>
      <c r="E6" s="31"/>
      <c r="F6" s="31"/>
      <c r="G6" s="31"/>
      <c r="H6" s="31"/>
      <c r="I6" s="31"/>
    </row>
    <row r="29" spans="1:5" x14ac:dyDescent="0.25">
      <c r="A29" s="43" t="s">
        <v>34</v>
      </c>
    </row>
    <row r="30" spans="1:5" x14ac:dyDescent="0.25">
      <c r="A30" s="43"/>
    </row>
    <row r="31" spans="1:5" ht="30" x14ac:dyDescent="0.25">
      <c r="B31" s="137" t="s">
        <v>33</v>
      </c>
      <c r="C31" s="140" t="s">
        <v>382</v>
      </c>
      <c r="D31" s="140" t="s">
        <v>383</v>
      </c>
      <c r="E31" s="140" t="s">
        <v>384</v>
      </c>
    </row>
    <row r="32" spans="1:5" x14ac:dyDescent="0.25">
      <c r="A32" s="138" t="s">
        <v>29</v>
      </c>
      <c r="B32" s="141">
        <v>21084</v>
      </c>
      <c r="C32" s="46">
        <v>6.0120240480961923E-3</v>
      </c>
      <c r="D32" s="46">
        <v>-5.7150523209015293E-2</v>
      </c>
      <c r="E32" s="46">
        <v>-0.12277928021635115</v>
      </c>
    </row>
    <row r="33" spans="1:5" x14ac:dyDescent="0.25">
      <c r="A33" s="138" t="s">
        <v>30</v>
      </c>
      <c r="B33" s="142">
        <v>112040</v>
      </c>
      <c r="C33" s="46">
        <v>3.4301476844264128E-3</v>
      </c>
      <c r="D33" s="46">
        <v>-6.192437790950802E-2</v>
      </c>
      <c r="E33" s="46">
        <v>-9.4560412474442579E-2</v>
      </c>
    </row>
    <row r="34" spans="1:5" x14ac:dyDescent="0.25">
      <c r="A34" s="138" t="s">
        <v>31</v>
      </c>
      <c r="B34" s="142">
        <v>155264</v>
      </c>
      <c r="C34" s="46">
        <v>2.7706913811476734E-3</v>
      </c>
      <c r="D34" s="46">
        <v>-6.4520221854344653E-2</v>
      </c>
      <c r="E34" s="46">
        <v>-0.16094962500541898</v>
      </c>
    </row>
    <row r="35" spans="1:5" x14ac:dyDescent="0.25">
      <c r="A35" s="138" t="s">
        <v>32</v>
      </c>
      <c r="B35" s="142">
        <v>247414</v>
      </c>
      <c r="C35" s="46">
        <v>5.0860815235495328E-3</v>
      </c>
      <c r="D35" s="46">
        <v>-5.5580493307091146E-2</v>
      </c>
      <c r="E35" s="46">
        <v>-0.13549107613207745</v>
      </c>
    </row>
    <row r="37" spans="1:5" x14ac:dyDescent="0.25">
      <c r="C37" s="143"/>
    </row>
    <row r="38" spans="1:5" x14ac:dyDescent="0.25">
      <c r="C38" s="143"/>
    </row>
    <row r="39" spans="1:5" x14ac:dyDescent="0.25">
      <c r="C39" s="143"/>
    </row>
    <row r="40" spans="1:5" x14ac:dyDescent="0.25">
      <c r="C40" s="143"/>
    </row>
  </sheetData>
  <phoneticPr fontId="19" type="noConversion"/>
  <hyperlinks>
    <hyperlink ref="A1" location="Índex!A1" display="TORNAR A L'ÍNDEX" xr:uid="{1C1BD0D5-707B-4F30-BA66-6269A2D26112}"/>
  </hyperlink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C2FF02-7C1E-4D41-939B-65121E056801}">
  <sheetPr>
    <tabColor theme="9" tint="0.59999389629810485"/>
  </sheetPr>
  <dimension ref="A1:I43"/>
  <sheetViews>
    <sheetView workbookViewId="0">
      <selection activeCell="C5" sqref="C5"/>
    </sheetView>
  </sheetViews>
  <sheetFormatPr baseColWidth="10" defaultColWidth="11.42578125" defaultRowHeight="15" x14ac:dyDescent="0.25"/>
  <cols>
    <col min="1" max="1" width="9.5703125" style="1" customWidth="1"/>
    <col min="2" max="16384" width="11.42578125" style="1"/>
  </cols>
  <sheetData>
    <row r="1" spans="1:9" x14ac:dyDescent="0.25">
      <c r="A1" s="2" t="s">
        <v>28</v>
      </c>
      <c r="B1" s="207" t="s">
        <v>258</v>
      </c>
    </row>
    <row r="3" spans="1:9" ht="18.75" x14ac:dyDescent="0.3">
      <c r="A3" s="29" t="s">
        <v>3</v>
      </c>
    </row>
    <row r="5" spans="1:9" x14ac:dyDescent="0.25">
      <c r="A5" s="28" t="s">
        <v>5</v>
      </c>
      <c r="C5" s="28" t="str">
        <f>Índex!A7</f>
        <v>1r trimestre 2026</v>
      </c>
    </row>
    <row r="6" spans="1:9" ht="15.75" thickBot="1" x14ac:dyDescent="0.3">
      <c r="A6" s="30" t="str">
        <f>Índex!B18</f>
        <v>Variació interanual comptes de cotització. Baix Llobregat.</v>
      </c>
      <c r="B6" s="31"/>
      <c r="C6" s="31"/>
      <c r="D6" s="31"/>
      <c r="E6" s="31"/>
      <c r="F6" s="31"/>
      <c r="G6" s="31"/>
      <c r="H6" s="31"/>
      <c r="I6" s="31"/>
    </row>
    <row r="29" spans="1:5" x14ac:dyDescent="0.25">
      <c r="A29" s="43" t="s">
        <v>34</v>
      </c>
    </row>
    <row r="30" spans="1:5" x14ac:dyDescent="0.25">
      <c r="A30" s="43"/>
    </row>
    <row r="31" spans="1:5" ht="30" x14ac:dyDescent="0.25">
      <c r="B31" s="137" t="s">
        <v>33</v>
      </c>
      <c r="C31" s="140" t="s">
        <v>39</v>
      </c>
    </row>
    <row r="32" spans="1:5" hidden="1" x14ac:dyDescent="0.25">
      <c r="A32" s="144">
        <v>2016</v>
      </c>
      <c r="B32" s="142">
        <v>21330</v>
      </c>
      <c r="C32" s="46">
        <f>(B32-B42)/B42</f>
        <v>1.1667615253272624E-2</v>
      </c>
      <c r="E32" s="72"/>
    </row>
    <row r="33" spans="1:5" hidden="1" x14ac:dyDescent="0.25">
      <c r="A33" s="144">
        <v>2017</v>
      </c>
      <c r="B33" s="142">
        <v>21915</v>
      </c>
      <c r="C33" s="46">
        <f t="shared" ref="C33:C35" si="0">(B33-B32)/B32</f>
        <v>2.7426160337552744E-2</v>
      </c>
      <c r="E33" s="185"/>
    </row>
    <row r="34" spans="1:5" x14ac:dyDescent="0.25">
      <c r="A34" s="144">
        <v>2018</v>
      </c>
      <c r="B34" s="142">
        <v>22168</v>
      </c>
      <c r="C34" s="46">
        <f t="shared" si="0"/>
        <v>1.1544604152407028E-2</v>
      </c>
    </row>
    <row r="35" spans="1:5" x14ac:dyDescent="0.25">
      <c r="A35" s="144">
        <v>2019</v>
      </c>
      <c r="B35" s="141">
        <v>22362</v>
      </c>
      <c r="C35" s="46">
        <f t="shared" si="0"/>
        <v>8.7513533020570199E-3</v>
      </c>
      <c r="D35" s="72"/>
    </row>
    <row r="36" spans="1:5" x14ac:dyDescent="0.25">
      <c r="A36" s="144">
        <v>2020</v>
      </c>
      <c r="B36" s="141">
        <v>20271</v>
      </c>
      <c r="C36" s="46">
        <f>(B36-B35)/B35</f>
        <v>-9.3506841964046156E-2</v>
      </c>
      <c r="D36" s="72"/>
    </row>
    <row r="37" spans="1:5" x14ac:dyDescent="0.25">
      <c r="A37" s="144">
        <v>2021</v>
      </c>
      <c r="B37" s="141">
        <v>20631</v>
      </c>
      <c r="C37" s="46">
        <f>(B37-B36)/B36</f>
        <v>1.775936066301613E-2</v>
      </c>
      <c r="D37" s="72"/>
    </row>
    <row r="38" spans="1:5" x14ac:dyDescent="0.25">
      <c r="A38" s="144">
        <v>2022</v>
      </c>
      <c r="B38" s="141">
        <v>21012</v>
      </c>
      <c r="C38" s="46">
        <f>(B38-B37)/B37</f>
        <v>1.8467354951286898E-2</v>
      </c>
      <c r="D38" s="248"/>
      <c r="E38" s="72"/>
    </row>
    <row r="39" spans="1:5" x14ac:dyDescent="0.25">
      <c r="A39" s="144">
        <v>2023</v>
      </c>
      <c r="B39" s="141">
        <v>20800</v>
      </c>
      <c r="C39" s="46">
        <f>(B39-B38)/B38</f>
        <v>-1.0089472682276794E-2</v>
      </c>
      <c r="D39" s="72"/>
    </row>
    <row r="40" spans="1:5" x14ac:dyDescent="0.25">
      <c r="A40" s="144">
        <v>2024</v>
      </c>
      <c r="B40" s="141">
        <v>21038</v>
      </c>
      <c r="C40" s="46">
        <f>(B40-B39)/B39</f>
        <v>1.1442307692307693E-2</v>
      </c>
    </row>
    <row r="41" spans="1:5" x14ac:dyDescent="0.25">
      <c r="A41" s="144">
        <v>2025</v>
      </c>
      <c r="B41" s="141">
        <v>20958</v>
      </c>
      <c r="C41" s="46">
        <f t="shared" ref="C41" si="1">(B41-B40)/B40</f>
        <v>-3.8026428367715563E-3</v>
      </c>
    </row>
    <row r="42" spans="1:5" x14ac:dyDescent="0.25">
      <c r="A42" s="144">
        <v>2026</v>
      </c>
      <c r="B42" s="141">
        <v>21084</v>
      </c>
      <c r="C42" s="46">
        <f>(B42-B41)/B41</f>
        <v>6.0120240480961923E-3</v>
      </c>
    </row>
    <row r="43" spans="1:5" x14ac:dyDescent="0.25">
      <c r="A43" s="36"/>
      <c r="B43" s="36"/>
      <c r="C43" s="36"/>
    </row>
  </sheetData>
  <sortState xmlns:xlrd2="http://schemas.microsoft.com/office/spreadsheetml/2017/richdata2" ref="F37:G41">
    <sortCondition ref="F37:F41"/>
  </sortState>
  <hyperlinks>
    <hyperlink ref="A1" location="Índex!A1" display="TORNAR A L'ÍNDEX" xr:uid="{883D4F3E-7B43-4A2F-818D-F044C69B9DB4}"/>
  </hyperlink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57D4DA-FB9D-4376-B2B8-FCDA475CAD77}">
  <sheetPr>
    <tabColor theme="9" tint="0.59999389629810485"/>
  </sheetPr>
  <dimension ref="A1:G23"/>
  <sheetViews>
    <sheetView workbookViewId="0">
      <selection activeCell="C11" sqref="C11:C13"/>
    </sheetView>
  </sheetViews>
  <sheetFormatPr baseColWidth="10" defaultColWidth="12.140625" defaultRowHeight="21.75" customHeight="1" x14ac:dyDescent="0.25"/>
  <cols>
    <col min="1" max="1" width="40" style="1" customWidth="1"/>
    <col min="2" max="2" width="10" style="1" customWidth="1"/>
    <col min="3" max="3" width="10.140625" style="1" customWidth="1"/>
    <col min="4" max="5" width="12.140625" style="1"/>
    <col min="6" max="6" width="12" style="1" customWidth="1"/>
    <col min="7" max="16384" width="12.140625" style="1"/>
  </cols>
  <sheetData>
    <row r="1" spans="1:7" ht="21.75" customHeight="1" x14ac:dyDescent="0.25">
      <c r="A1" s="2" t="s">
        <v>28</v>
      </c>
      <c r="B1" s="207" t="s">
        <v>258</v>
      </c>
    </row>
    <row r="3" spans="1:7" ht="21.75" customHeight="1" x14ac:dyDescent="0.3">
      <c r="A3" s="29" t="s">
        <v>3</v>
      </c>
    </row>
    <row r="5" spans="1:7" ht="21.75" customHeight="1" x14ac:dyDescent="0.25">
      <c r="A5" s="28" t="str">
        <f>Índex!A19</f>
        <v>TE1</v>
      </c>
      <c r="C5" s="28" t="str">
        <f>Índex!A7</f>
        <v>1r trimestre 2026</v>
      </c>
    </row>
    <row r="6" spans="1:7" ht="21.75" customHeight="1" thickBot="1" x14ac:dyDescent="0.3">
      <c r="A6" s="30" t="str">
        <f>Índex!B19</f>
        <v>Activitats econòmiques més rellevants. Baix Llobregat.</v>
      </c>
      <c r="B6" s="31"/>
      <c r="C6" s="31"/>
      <c r="D6" s="31"/>
      <c r="E6" s="31"/>
      <c r="F6" s="31"/>
    </row>
    <row r="7" spans="1:7" ht="21.75" customHeight="1" x14ac:dyDescent="0.25">
      <c r="A7" s="28"/>
    </row>
    <row r="8" spans="1:7" ht="21.75" customHeight="1" x14ac:dyDescent="0.25">
      <c r="A8" s="7"/>
      <c r="B8" s="10"/>
      <c r="C8" s="10"/>
      <c r="D8" s="296" t="s">
        <v>130</v>
      </c>
      <c r="E8" s="296"/>
      <c r="F8" s="296"/>
    </row>
    <row r="9" spans="1:7" ht="28.5" customHeight="1" x14ac:dyDescent="0.25">
      <c r="A9" s="9"/>
      <c r="B9" s="283" t="s">
        <v>402</v>
      </c>
      <c r="C9" s="282" t="s">
        <v>131</v>
      </c>
      <c r="D9" s="281" t="s">
        <v>389</v>
      </c>
      <c r="E9" s="281" t="s">
        <v>390</v>
      </c>
      <c r="F9" s="281" t="s">
        <v>391</v>
      </c>
      <c r="G9" s="36"/>
    </row>
    <row r="10" spans="1:7" ht="21.75" customHeight="1" x14ac:dyDescent="0.25">
      <c r="A10" s="11" t="s">
        <v>132</v>
      </c>
      <c r="B10" s="12">
        <v>21084</v>
      </c>
      <c r="C10" s="13">
        <v>1</v>
      </c>
      <c r="D10" s="13"/>
      <c r="E10" s="13"/>
      <c r="F10" s="13"/>
    </row>
    <row r="11" spans="1:7" ht="15" x14ac:dyDescent="0.25">
      <c r="A11" s="14" t="s">
        <v>392</v>
      </c>
      <c r="B11" s="15">
        <v>2841</v>
      </c>
      <c r="C11" s="16">
        <v>0.13474672737620944</v>
      </c>
      <c r="D11" s="16"/>
      <c r="E11" s="16"/>
      <c r="F11" s="16"/>
    </row>
    <row r="12" spans="1:7" ht="15" x14ac:dyDescent="0.25">
      <c r="A12" s="14" t="s">
        <v>393</v>
      </c>
      <c r="B12" s="15">
        <v>1998</v>
      </c>
      <c r="C12" s="16">
        <v>9.4763801935116673E-2</v>
      </c>
      <c r="D12" s="16"/>
      <c r="E12" s="16"/>
      <c r="F12" s="16"/>
    </row>
    <row r="13" spans="1:7" ht="30" x14ac:dyDescent="0.25">
      <c r="A13" s="14" t="s">
        <v>394</v>
      </c>
      <c r="B13" s="15">
        <v>1987</v>
      </c>
      <c r="C13" s="16">
        <v>9.4242079301840254E-2</v>
      </c>
      <c r="D13" s="16"/>
      <c r="E13" s="16"/>
      <c r="F13" s="16"/>
    </row>
    <row r="14" spans="1:7" ht="30" x14ac:dyDescent="0.25">
      <c r="A14" s="14" t="s">
        <v>395</v>
      </c>
      <c r="B14" s="15">
        <v>1604</v>
      </c>
      <c r="C14" s="16">
        <v>7.6076645797761341E-2</v>
      </c>
      <c r="D14" s="16"/>
      <c r="E14" s="16"/>
      <c r="F14" s="16"/>
    </row>
    <row r="15" spans="1:7" ht="30" x14ac:dyDescent="0.25">
      <c r="A15" s="14" t="s">
        <v>396</v>
      </c>
      <c r="B15" s="15">
        <v>1204</v>
      </c>
      <c r="C15" s="16">
        <v>5.7104913678618856E-2</v>
      </c>
      <c r="D15" s="16"/>
      <c r="E15" s="16"/>
      <c r="F15" s="16"/>
    </row>
    <row r="16" spans="1:7" ht="15" x14ac:dyDescent="0.25">
      <c r="A16" s="14" t="s">
        <v>397</v>
      </c>
      <c r="B16" s="15">
        <v>988</v>
      </c>
      <c r="C16" s="16">
        <v>4.6860178334281917E-2</v>
      </c>
      <c r="D16" s="16"/>
      <c r="E16" s="16"/>
      <c r="F16" s="16"/>
    </row>
    <row r="17" spans="1:6" ht="15" x14ac:dyDescent="0.25">
      <c r="A17" s="14" t="s">
        <v>398</v>
      </c>
      <c r="B17" s="15">
        <v>862</v>
      </c>
      <c r="C17" s="16">
        <v>4.0884082716752042E-2</v>
      </c>
      <c r="D17" s="16"/>
      <c r="E17" s="16"/>
      <c r="F17" s="16"/>
    </row>
    <row r="18" spans="1:6" ht="15" x14ac:dyDescent="0.25">
      <c r="A18" s="14" t="s">
        <v>399</v>
      </c>
      <c r="B18" s="15">
        <v>653</v>
      </c>
      <c r="C18" s="16">
        <v>3.0971352684500096E-2</v>
      </c>
      <c r="D18" s="16"/>
      <c r="E18" s="16"/>
      <c r="F18" s="16"/>
    </row>
    <row r="19" spans="1:6" ht="15" x14ac:dyDescent="0.25">
      <c r="A19" s="14" t="s">
        <v>400</v>
      </c>
      <c r="B19" s="15">
        <v>598</v>
      </c>
      <c r="C19" s="16">
        <v>2.8362739518118005E-2</v>
      </c>
      <c r="D19" s="16"/>
      <c r="E19" s="16"/>
      <c r="F19" s="16"/>
    </row>
    <row r="20" spans="1:6" ht="15" x14ac:dyDescent="0.25">
      <c r="A20" s="17" t="s">
        <v>401</v>
      </c>
      <c r="B20" s="18">
        <v>581</v>
      </c>
      <c r="C20" s="19">
        <v>2.7556440903054449E-2</v>
      </c>
      <c r="D20" s="19"/>
      <c r="E20" s="19"/>
      <c r="F20" s="19"/>
    </row>
    <row r="22" spans="1:6" ht="21.75" customHeight="1" x14ac:dyDescent="0.25">
      <c r="A22" s="43" t="s">
        <v>34</v>
      </c>
    </row>
    <row r="23" spans="1:6" ht="21.75" customHeight="1" x14ac:dyDescent="0.25">
      <c r="A23" s="43"/>
    </row>
  </sheetData>
  <mergeCells count="1">
    <mergeCell ref="D8:F8"/>
  </mergeCells>
  <conditionalFormatting sqref="C11:C20">
    <cfRule type="colorScale" priority="2">
      <colorScale>
        <cfvo type="min"/>
        <cfvo type="max"/>
        <color rgb="FFFFEF9C"/>
        <color rgb="FF63BE7B"/>
      </colorScale>
    </cfRule>
  </conditionalFormatting>
  <conditionalFormatting sqref="D10:E20">
    <cfRule type="dataBar" priority="17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{2F4AF925-9759-4D5A-85D2-29FA62224AD2}</x14:id>
        </ext>
      </extLst>
    </cfRule>
  </conditionalFormatting>
  <conditionalFormatting sqref="F10:F20">
    <cfRule type="dataBar" priority="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{DFFD9F18-822B-4DB9-92F6-26AF6E609BBA}</x14:id>
        </ext>
      </extLst>
    </cfRule>
  </conditionalFormatting>
  <hyperlinks>
    <hyperlink ref="A1" location="Índex!A1" display="TORNAR A L'ÍNDEX" xr:uid="{F58C9593-FCB1-40B2-83F7-515CE490916D}"/>
  </hyperlinks>
  <pageMargins left="0.7" right="0.7" top="0.75" bottom="0.75" header="0.3" footer="0.3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2F4AF925-9759-4D5A-85D2-29FA62224AD2}">
            <x14:dataBar minLength="0" maxLength="100" axisPosition="middle">
              <x14:cfvo type="autoMin"/>
              <x14:cfvo type="autoMax"/>
              <x14:negativeFillColor rgb="FFFF0000"/>
              <x14:axisColor rgb="FF000000"/>
            </x14:dataBar>
          </x14:cfRule>
          <xm:sqref>D10:E20</xm:sqref>
        </x14:conditionalFormatting>
        <x14:conditionalFormatting xmlns:xm="http://schemas.microsoft.com/office/excel/2006/main">
          <x14:cfRule type="dataBar" id="{DFFD9F18-822B-4DB9-92F6-26AF6E609BBA}">
            <x14:dataBar minLength="0" maxLength="100" axisPosition="middle">
              <x14:cfvo type="autoMin"/>
              <x14:cfvo type="autoMax"/>
              <x14:negativeFillColor rgb="FFFF0000"/>
              <x14:axisColor rgb="FF000000"/>
            </x14:dataBar>
          </x14:cfRule>
          <xm:sqref>F10:F20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05DAB8-0461-4FB0-9CE6-A854B5206FBE}">
  <sheetPr>
    <tabColor rgb="FF990033"/>
  </sheetPr>
  <dimension ref="A1:D33"/>
  <sheetViews>
    <sheetView workbookViewId="0">
      <selection activeCell="B1" sqref="B1"/>
    </sheetView>
  </sheetViews>
  <sheetFormatPr baseColWidth="10" defaultColWidth="11.42578125" defaultRowHeight="15" x14ac:dyDescent="0.25"/>
  <cols>
    <col min="1" max="1" width="70.140625" style="1" customWidth="1"/>
    <col min="2" max="16384" width="11.42578125" style="1"/>
  </cols>
  <sheetData>
    <row r="1" spans="1:4" x14ac:dyDescent="0.25">
      <c r="A1" s="2" t="s">
        <v>28</v>
      </c>
      <c r="B1" s="207"/>
    </row>
    <row r="3" spans="1:4" ht="18.75" x14ac:dyDescent="0.3">
      <c r="A3" s="29" t="str">
        <f>'TE1'!A3</f>
        <v>EMPRESES</v>
      </c>
    </row>
    <row r="5" spans="1:4" x14ac:dyDescent="0.25">
      <c r="A5" s="28" t="str">
        <f>Índex!A20</f>
        <v>TE2</v>
      </c>
      <c r="C5" s="28" t="str">
        <f>Índex!A7</f>
        <v>1r trimestre 2026</v>
      </c>
    </row>
    <row r="6" spans="1:4" ht="15.75" thickBot="1" x14ac:dyDescent="0.3">
      <c r="A6" s="247" t="str">
        <f>Índex!B20</f>
        <v>Dinamisme empresarial.</v>
      </c>
      <c r="B6" s="31"/>
      <c r="C6" s="31"/>
      <c r="D6" s="31"/>
    </row>
    <row r="7" spans="1:4" x14ac:dyDescent="0.25">
      <c r="A7" s="297" t="s">
        <v>123</v>
      </c>
      <c r="B7" s="299" t="s">
        <v>55</v>
      </c>
      <c r="C7" s="301" t="s">
        <v>58</v>
      </c>
      <c r="D7" s="301"/>
    </row>
    <row r="8" spans="1:4" x14ac:dyDescent="0.25">
      <c r="A8" s="298"/>
      <c r="B8" s="300"/>
      <c r="C8" s="32" t="s">
        <v>55</v>
      </c>
      <c r="D8" s="32" t="s">
        <v>56</v>
      </c>
    </row>
    <row r="9" spans="1:4" x14ac:dyDescent="0.25">
      <c r="A9" s="33" t="s">
        <v>324</v>
      </c>
      <c r="B9" s="34">
        <v>1157</v>
      </c>
      <c r="C9" s="34">
        <v>71</v>
      </c>
      <c r="D9" s="35">
        <v>6.5377532228360957E-2</v>
      </c>
    </row>
    <row r="10" spans="1:4" x14ac:dyDescent="0.25">
      <c r="A10" s="33" t="s">
        <v>371</v>
      </c>
      <c r="B10" s="37">
        <v>459</v>
      </c>
      <c r="C10" s="37">
        <v>26</v>
      </c>
      <c r="D10" s="38">
        <v>6.0046189376443418E-2</v>
      </c>
    </row>
    <row r="11" spans="1:4" x14ac:dyDescent="0.25">
      <c r="A11" s="33" t="s">
        <v>327</v>
      </c>
      <c r="B11" s="37">
        <v>735</v>
      </c>
      <c r="C11" s="37">
        <v>17</v>
      </c>
      <c r="D11" s="38">
        <v>2.3676880222841225E-2</v>
      </c>
    </row>
    <row r="12" spans="1:4" ht="13.5" customHeight="1" x14ac:dyDescent="0.25">
      <c r="A12" s="33" t="s">
        <v>373</v>
      </c>
      <c r="B12" s="37">
        <v>339</v>
      </c>
      <c r="C12" s="37">
        <v>16</v>
      </c>
      <c r="D12" s="38">
        <v>4.9535603715170282E-2</v>
      </c>
    </row>
    <row r="13" spans="1:4" x14ac:dyDescent="0.25">
      <c r="A13" s="33" t="s">
        <v>325</v>
      </c>
      <c r="B13" s="37">
        <v>900</v>
      </c>
      <c r="C13" s="37">
        <v>11</v>
      </c>
      <c r="D13" s="38">
        <v>1.2373453318335208E-2</v>
      </c>
    </row>
    <row r="14" spans="1:4" x14ac:dyDescent="0.25">
      <c r="A14" s="33" t="s">
        <v>329</v>
      </c>
      <c r="B14" s="34">
        <v>324</v>
      </c>
      <c r="C14" s="34">
        <v>10</v>
      </c>
      <c r="D14" s="35">
        <v>3.1847133757961783E-2</v>
      </c>
    </row>
    <row r="15" spans="1:4" x14ac:dyDescent="0.25">
      <c r="A15" s="33" t="s">
        <v>328</v>
      </c>
      <c r="B15" s="34">
        <v>665</v>
      </c>
      <c r="C15" s="34">
        <v>10</v>
      </c>
      <c r="D15" s="35">
        <v>1.5267175572519083E-2</v>
      </c>
    </row>
    <row r="16" spans="1:4" x14ac:dyDescent="0.25">
      <c r="A16" s="33" t="s">
        <v>330</v>
      </c>
      <c r="B16" s="34">
        <v>588</v>
      </c>
      <c r="C16" s="34">
        <v>10</v>
      </c>
      <c r="D16" s="35">
        <v>1.7301038062283738E-2</v>
      </c>
    </row>
    <row r="17" spans="1:4" x14ac:dyDescent="0.25">
      <c r="A17" s="33" t="s">
        <v>332</v>
      </c>
      <c r="B17" s="37">
        <v>79</v>
      </c>
      <c r="C17" s="37">
        <v>9</v>
      </c>
      <c r="D17" s="38">
        <v>0.12857142857142856</v>
      </c>
    </row>
    <row r="18" spans="1:4" x14ac:dyDescent="0.25">
      <c r="A18" s="33" t="s">
        <v>338</v>
      </c>
      <c r="B18" s="37">
        <v>266</v>
      </c>
      <c r="C18" s="37">
        <v>7</v>
      </c>
      <c r="D18" s="38">
        <v>2.7027027027027029E-2</v>
      </c>
    </row>
    <row r="19" spans="1:4" ht="15" customHeight="1" x14ac:dyDescent="0.25">
      <c r="A19" s="302" t="s">
        <v>124</v>
      </c>
      <c r="B19" s="304" t="s">
        <v>55</v>
      </c>
      <c r="C19" s="305" t="s">
        <v>58</v>
      </c>
      <c r="D19" s="305"/>
    </row>
    <row r="20" spans="1:4" x14ac:dyDescent="0.25">
      <c r="A20" s="303"/>
      <c r="B20" s="300"/>
      <c r="C20" s="32" t="s">
        <v>55</v>
      </c>
      <c r="D20" s="32" t="s">
        <v>56</v>
      </c>
    </row>
    <row r="21" spans="1:4" x14ac:dyDescent="0.25">
      <c r="A21" s="33" t="s">
        <v>320</v>
      </c>
      <c r="B21" s="37">
        <v>2782</v>
      </c>
      <c r="C21" s="37">
        <v>-72</v>
      </c>
      <c r="D21" s="38">
        <v>-2.5227750525578137E-2</v>
      </c>
    </row>
    <row r="22" spans="1:4" x14ac:dyDescent="0.25">
      <c r="A22" s="33" t="s">
        <v>321</v>
      </c>
      <c r="B22" s="37">
        <v>1991</v>
      </c>
      <c r="C22" s="37">
        <v>-41</v>
      </c>
      <c r="D22" s="38">
        <v>-2.0177165354330708E-2</v>
      </c>
    </row>
    <row r="23" spans="1:4" ht="30" x14ac:dyDescent="0.25">
      <c r="A23" s="33" t="s">
        <v>322</v>
      </c>
      <c r="B23" s="37">
        <v>1930</v>
      </c>
      <c r="C23" s="37">
        <v>-36</v>
      </c>
      <c r="D23" s="38">
        <v>-1.8311291963377416E-2</v>
      </c>
    </row>
    <row r="24" spans="1:4" x14ac:dyDescent="0.25">
      <c r="A24" s="33" t="s">
        <v>326</v>
      </c>
      <c r="B24" s="37">
        <v>870</v>
      </c>
      <c r="C24" s="37">
        <v>-24</v>
      </c>
      <c r="D24" s="38">
        <v>-2.6845637583892617E-2</v>
      </c>
    </row>
    <row r="25" spans="1:4" x14ac:dyDescent="0.25">
      <c r="A25" s="39" t="s">
        <v>323</v>
      </c>
      <c r="B25" s="34">
        <v>1481</v>
      </c>
      <c r="C25" s="34">
        <v>-14</v>
      </c>
      <c r="D25" s="35">
        <v>-9.3645484949832769E-3</v>
      </c>
    </row>
    <row r="26" spans="1:4" x14ac:dyDescent="0.25">
      <c r="A26" s="33" t="s">
        <v>337</v>
      </c>
      <c r="B26" s="37">
        <v>163</v>
      </c>
      <c r="C26" s="37">
        <v>-13</v>
      </c>
      <c r="D26" s="38">
        <v>-7.3863636363636367E-2</v>
      </c>
    </row>
    <row r="27" spans="1:4" x14ac:dyDescent="0.25">
      <c r="A27" s="33" t="s">
        <v>333</v>
      </c>
      <c r="B27" s="37">
        <v>475</v>
      </c>
      <c r="C27" s="37">
        <v>-12</v>
      </c>
      <c r="D27" s="38">
        <v>-2.4640657084188913E-2</v>
      </c>
    </row>
    <row r="28" spans="1:4" x14ac:dyDescent="0.25">
      <c r="A28" s="77" t="s">
        <v>374</v>
      </c>
      <c r="B28" s="37">
        <v>176</v>
      </c>
      <c r="C28" s="37">
        <v>-12</v>
      </c>
      <c r="D28" s="38">
        <v>-6.3829787234042548E-2</v>
      </c>
    </row>
    <row r="29" spans="1:4" x14ac:dyDescent="0.25">
      <c r="A29" s="33" t="s">
        <v>370</v>
      </c>
      <c r="B29" s="37">
        <v>165</v>
      </c>
      <c r="C29" s="37">
        <v>-10</v>
      </c>
      <c r="D29" s="38">
        <v>-5.7142857142857141E-2</v>
      </c>
    </row>
    <row r="30" spans="1:4" x14ac:dyDescent="0.25">
      <c r="A30" s="40" t="s">
        <v>375</v>
      </c>
      <c r="B30" s="41">
        <v>58</v>
      </c>
      <c r="C30" s="41">
        <v>-8</v>
      </c>
      <c r="D30" s="42">
        <v>-0.12121212121212122</v>
      </c>
    </row>
    <row r="32" spans="1:4" x14ac:dyDescent="0.25">
      <c r="A32" s="43" t="s">
        <v>34</v>
      </c>
    </row>
    <row r="33" spans="1:1" x14ac:dyDescent="0.25">
      <c r="A33" s="43"/>
    </row>
  </sheetData>
  <mergeCells count="6">
    <mergeCell ref="A7:A8"/>
    <mergeCell ref="B7:B8"/>
    <mergeCell ref="C7:D7"/>
    <mergeCell ref="A19:A20"/>
    <mergeCell ref="B19:B20"/>
    <mergeCell ref="C19:D19"/>
  </mergeCells>
  <conditionalFormatting sqref="B9:B18 B21:B30">
    <cfRule type="dataBar" priority="5">
      <dataBar>
        <cfvo type="min"/>
        <cfvo type="max"/>
        <color theme="5" tint="0.39997558519241921"/>
      </dataBar>
      <extLst>
        <ext xmlns:x14="http://schemas.microsoft.com/office/spreadsheetml/2009/9/main" uri="{B025F937-C7B1-47D3-B67F-A62EFF666E3E}">
          <x14:id>{31D325E2-5F45-4CFA-97BA-A5E8D30EC8A7}</x14:id>
        </ext>
      </extLst>
    </cfRule>
  </conditionalFormatting>
  <conditionalFormatting sqref="B10:B30">
    <cfRule type="dataBar" priority="1">
      <dataBar>
        <cfvo type="min"/>
        <cfvo type="max"/>
        <color theme="5" tint="0.39997558519241921"/>
      </dataBar>
      <extLst>
        <ext xmlns:x14="http://schemas.microsoft.com/office/spreadsheetml/2009/9/main" uri="{B025F937-C7B1-47D3-B67F-A62EFF666E3E}">
          <x14:id>{60A8B9A8-F748-44CD-AB58-8C50CB192DDF}</x14:id>
        </ext>
      </extLst>
    </cfRule>
  </conditionalFormatting>
  <conditionalFormatting sqref="D9:D18 D21:D30">
    <cfRule type="colorScale" priority="6">
      <colorScale>
        <cfvo type="min"/>
        <cfvo type="max"/>
        <color rgb="FFFFEF9C"/>
        <color rgb="FF63BE7B"/>
      </colorScale>
    </cfRule>
  </conditionalFormatting>
  <conditionalFormatting sqref="D9:D18">
    <cfRule type="colorScale" priority="3">
      <colorScale>
        <cfvo type="min"/>
        <cfvo type="max"/>
        <color rgb="FFFCFCFF"/>
        <color rgb="FF63BE7B"/>
      </colorScale>
    </cfRule>
  </conditionalFormatting>
  <conditionalFormatting sqref="D21:D30">
    <cfRule type="colorScale" priority="2">
      <colorScale>
        <cfvo type="min"/>
        <cfvo type="max"/>
        <color rgb="FFF8696B"/>
        <color rgb="FFFCFCFF"/>
      </colorScale>
    </cfRule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hyperlinks>
    <hyperlink ref="A1" location="Índex!A1" display="TORNAR A L'ÍNDEX" xr:uid="{7B9C3F86-6630-4CCC-AE6D-8707639622D6}"/>
  </hyperlinks>
  <pageMargins left="0.7" right="0.7" top="0.75" bottom="0.75" header="0.3" footer="0.3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31D325E2-5F45-4CFA-97BA-A5E8D30EC8A7}">
            <x14:dataBar minLength="0" maxLength="100" negativeBarColorSameAsPositive="1" axisPosition="none">
              <x14:cfvo type="min"/>
              <x14:cfvo type="max"/>
            </x14:dataBar>
          </x14:cfRule>
          <xm:sqref>B9:B18 B21:B30</xm:sqref>
        </x14:conditionalFormatting>
        <x14:conditionalFormatting xmlns:xm="http://schemas.microsoft.com/office/excel/2006/main">
          <x14:cfRule type="dataBar" id="{60A8B9A8-F748-44CD-AB58-8C50CB192DDF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B10:B30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C516B5-BACB-4949-9730-45F16227F120}">
  <sheetPr>
    <tabColor theme="8"/>
  </sheetPr>
  <dimension ref="A1:R92"/>
  <sheetViews>
    <sheetView workbookViewId="0"/>
  </sheetViews>
  <sheetFormatPr baseColWidth="10" defaultRowHeight="15" x14ac:dyDescent="0.25"/>
  <cols>
    <col min="1" max="1" width="37" customWidth="1"/>
  </cols>
  <sheetData>
    <row r="1" spans="1:18" x14ac:dyDescent="0.25">
      <c r="A1" s="125" t="s">
        <v>258</v>
      </c>
      <c r="G1" s="25">
        <v>3.0000000000000001E-3</v>
      </c>
      <c r="M1" s="26" t="s">
        <v>182</v>
      </c>
      <c r="Q1" s="26" t="s">
        <v>185</v>
      </c>
    </row>
    <row r="3" spans="1:18" x14ac:dyDescent="0.25">
      <c r="B3">
        <v>2022</v>
      </c>
      <c r="C3" s="22">
        <v>20.22</v>
      </c>
      <c r="D3">
        <v>2021</v>
      </c>
      <c r="H3">
        <v>2022</v>
      </c>
      <c r="I3" s="22">
        <v>20.22</v>
      </c>
      <c r="J3">
        <v>2021</v>
      </c>
      <c r="N3">
        <v>2022</v>
      </c>
      <c r="O3" s="22">
        <v>20.22</v>
      </c>
      <c r="P3">
        <v>2021</v>
      </c>
      <c r="Q3" t="s">
        <v>183</v>
      </c>
      <c r="R3" t="s">
        <v>184</v>
      </c>
    </row>
    <row r="4" spans="1:18" x14ac:dyDescent="0.25">
      <c r="A4" t="s">
        <v>64</v>
      </c>
      <c r="B4">
        <v>25</v>
      </c>
      <c r="C4" s="23">
        <v>1.19002284843869E-3</v>
      </c>
      <c r="D4">
        <v>27</v>
      </c>
      <c r="G4" t="s">
        <v>140</v>
      </c>
      <c r="H4">
        <v>181</v>
      </c>
      <c r="I4" s="20">
        <v>8.6157654226961151E-3</v>
      </c>
      <c r="J4">
        <v>181</v>
      </c>
      <c r="M4" t="s">
        <v>140</v>
      </c>
      <c r="N4">
        <v>2987</v>
      </c>
      <c r="O4" s="20">
        <v>0.14218392993145468</v>
      </c>
      <c r="P4">
        <v>3055</v>
      </c>
      <c r="Q4">
        <v>-68</v>
      </c>
      <c r="R4" s="27">
        <v>-2.2258592471358429E-2</v>
      </c>
    </row>
    <row r="5" spans="1:18" x14ac:dyDescent="0.25">
      <c r="A5" t="s">
        <v>133</v>
      </c>
      <c r="B5">
        <v>10</v>
      </c>
      <c r="C5" s="23">
        <v>4.7600913937547601E-4</v>
      </c>
      <c r="D5">
        <v>8</v>
      </c>
      <c r="G5" t="s">
        <v>145</v>
      </c>
      <c r="H5">
        <v>67</v>
      </c>
      <c r="I5" s="20">
        <v>3.1892612338156891E-3</v>
      </c>
      <c r="J5">
        <v>69</v>
      </c>
      <c r="M5" t="s">
        <v>145</v>
      </c>
      <c r="N5">
        <v>1534</v>
      </c>
      <c r="O5" s="20">
        <v>7.3019801980198015E-2</v>
      </c>
      <c r="P5">
        <v>1560</v>
      </c>
      <c r="Q5">
        <v>-26</v>
      </c>
      <c r="R5" s="27">
        <v>-1.6666666666666666E-2</v>
      </c>
    </row>
    <row r="6" spans="1:18" x14ac:dyDescent="0.25">
      <c r="A6" t="s">
        <v>134</v>
      </c>
      <c r="B6">
        <v>0</v>
      </c>
      <c r="C6" s="23">
        <v>0</v>
      </c>
      <c r="D6" t="s">
        <v>203</v>
      </c>
      <c r="G6" t="s">
        <v>147</v>
      </c>
      <c r="H6">
        <v>184</v>
      </c>
      <c r="I6" s="20">
        <v>8.7585681645087586E-3</v>
      </c>
      <c r="J6">
        <v>186</v>
      </c>
      <c r="M6" t="s">
        <v>147</v>
      </c>
      <c r="N6">
        <v>598</v>
      </c>
      <c r="O6" s="20">
        <v>2.8465346534653466E-2</v>
      </c>
      <c r="P6">
        <v>614</v>
      </c>
      <c r="Q6">
        <v>-16</v>
      </c>
      <c r="R6" s="27">
        <v>-2.6058631921824105E-2</v>
      </c>
    </row>
    <row r="7" spans="1:18" x14ac:dyDescent="0.25">
      <c r="A7" t="s">
        <v>135</v>
      </c>
      <c r="B7">
        <v>0</v>
      </c>
      <c r="C7" s="23">
        <v>0</v>
      </c>
      <c r="G7" t="s">
        <v>127</v>
      </c>
      <c r="H7">
        <v>110</v>
      </c>
      <c r="I7" s="20">
        <v>5.2361005331302357E-3</v>
      </c>
      <c r="J7">
        <v>116</v>
      </c>
      <c r="M7" t="s">
        <v>127</v>
      </c>
      <c r="N7">
        <v>1969</v>
      </c>
      <c r="O7" s="20">
        <v>9.3726199543031227E-2</v>
      </c>
      <c r="P7">
        <v>1985</v>
      </c>
      <c r="Q7">
        <v>-16</v>
      </c>
      <c r="R7" s="27">
        <v>-8.0604534005037781E-3</v>
      </c>
    </row>
    <row r="8" spans="1:18" x14ac:dyDescent="0.25">
      <c r="A8" t="s">
        <v>136</v>
      </c>
      <c r="B8">
        <v>0</v>
      </c>
      <c r="C8" s="23">
        <v>0</v>
      </c>
      <c r="G8" t="s">
        <v>150</v>
      </c>
      <c r="H8">
        <v>124</v>
      </c>
      <c r="I8" s="20">
        <v>5.9025133282559024E-3</v>
      </c>
      <c r="J8">
        <v>125</v>
      </c>
      <c r="M8" t="s">
        <v>150</v>
      </c>
      <c r="N8">
        <v>860</v>
      </c>
      <c r="O8" s="20">
        <v>4.0936785986290934E-2</v>
      </c>
      <c r="P8">
        <v>869</v>
      </c>
      <c r="Q8">
        <v>-9</v>
      </c>
      <c r="R8" s="27">
        <v>-1.0356731875719217E-2</v>
      </c>
    </row>
    <row r="9" spans="1:18" x14ac:dyDescent="0.25">
      <c r="A9" t="s">
        <v>137</v>
      </c>
      <c r="B9">
        <v>0</v>
      </c>
      <c r="C9" s="23">
        <v>0</v>
      </c>
      <c r="D9">
        <v>0</v>
      </c>
      <c r="G9" t="s">
        <v>151</v>
      </c>
      <c r="H9">
        <v>64</v>
      </c>
      <c r="I9" s="20">
        <v>3.0464584920030465E-3</v>
      </c>
      <c r="J9">
        <v>64</v>
      </c>
      <c r="M9" t="s">
        <v>151</v>
      </c>
      <c r="N9">
        <v>328</v>
      </c>
      <c r="O9" s="20">
        <v>1.5613099771515614E-2</v>
      </c>
      <c r="P9">
        <v>337</v>
      </c>
      <c r="Q9">
        <v>-9</v>
      </c>
      <c r="R9" s="27">
        <v>-2.6706231454005934E-2</v>
      </c>
    </row>
    <row r="10" spans="1:18" x14ac:dyDescent="0.25">
      <c r="A10" t="s">
        <v>138</v>
      </c>
      <c r="B10">
        <v>12</v>
      </c>
      <c r="C10" s="23">
        <v>5.7121096725057125E-4</v>
      </c>
      <c r="D10">
        <v>12</v>
      </c>
      <c r="G10" t="s">
        <v>63</v>
      </c>
      <c r="H10">
        <v>516</v>
      </c>
      <c r="I10" s="20">
        <v>2.4562071591774561E-2</v>
      </c>
      <c r="J10">
        <v>521</v>
      </c>
      <c r="M10" t="s">
        <v>63</v>
      </c>
      <c r="N10">
        <v>98</v>
      </c>
      <c r="O10" s="20">
        <v>4.6648895658796645E-3</v>
      </c>
      <c r="P10">
        <v>105</v>
      </c>
      <c r="Q10">
        <v>-7</v>
      </c>
      <c r="R10" s="27">
        <v>-6.6666666666666666E-2</v>
      </c>
    </row>
    <row r="11" spans="1:18" x14ac:dyDescent="0.25">
      <c r="A11" t="s">
        <v>139</v>
      </c>
      <c r="B11">
        <v>0</v>
      </c>
      <c r="C11" s="23">
        <v>0</v>
      </c>
      <c r="D11">
        <v>0</v>
      </c>
      <c r="G11" t="s">
        <v>62</v>
      </c>
      <c r="H11">
        <v>177</v>
      </c>
      <c r="I11" s="20">
        <v>8.4253617669459262E-3</v>
      </c>
      <c r="J11">
        <v>180</v>
      </c>
      <c r="M11" t="s">
        <v>62</v>
      </c>
      <c r="N11">
        <v>110</v>
      </c>
      <c r="O11" s="20">
        <v>5.2361005331302357E-3</v>
      </c>
      <c r="P11">
        <v>116</v>
      </c>
      <c r="Q11">
        <v>-6</v>
      </c>
      <c r="R11" s="27">
        <v>-5.1724137931034482E-2</v>
      </c>
    </row>
    <row r="12" spans="1:18" x14ac:dyDescent="0.25">
      <c r="A12" t="s">
        <v>140</v>
      </c>
      <c r="B12">
        <v>181</v>
      </c>
      <c r="C12" s="23">
        <v>8.6157654226961151E-3</v>
      </c>
      <c r="D12">
        <v>181</v>
      </c>
      <c r="G12" t="s">
        <v>156</v>
      </c>
      <c r="H12">
        <v>88</v>
      </c>
      <c r="I12" s="20">
        <v>4.1888804265041886E-3</v>
      </c>
      <c r="J12">
        <v>90</v>
      </c>
      <c r="M12" t="s">
        <v>156</v>
      </c>
      <c r="N12">
        <v>169</v>
      </c>
      <c r="O12" s="20">
        <v>8.0445544554455448E-3</v>
      </c>
      <c r="P12">
        <v>175</v>
      </c>
      <c r="Q12">
        <v>-6</v>
      </c>
      <c r="R12" s="27">
        <v>-3.4285714285714287E-2</v>
      </c>
    </row>
    <row r="13" spans="1:18" x14ac:dyDescent="0.25">
      <c r="A13" t="s">
        <v>112</v>
      </c>
      <c r="B13">
        <v>18</v>
      </c>
      <c r="C13" s="23">
        <v>8.5681645087585677E-4</v>
      </c>
      <c r="D13">
        <v>15</v>
      </c>
      <c r="G13" t="s">
        <v>129</v>
      </c>
      <c r="H13">
        <v>71</v>
      </c>
      <c r="I13" s="20">
        <v>3.3796648895658798E-3</v>
      </c>
      <c r="J13">
        <v>72</v>
      </c>
      <c r="M13" t="s">
        <v>129</v>
      </c>
      <c r="N13">
        <v>516</v>
      </c>
      <c r="O13" s="20">
        <v>2.4562071591774561E-2</v>
      </c>
      <c r="P13">
        <v>521</v>
      </c>
      <c r="Q13">
        <v>-5</v>
      </c>
      <c r="R13" s="27">
        <v>-9.5969289827255271E-3</v>
      </c>
    </row>
    <row r="14" spans="1:18" x14ac:dyDescent="0.25">
      <c r="A14" t="s">
        <v>141</v>
      </c>
      <c r="B14">
        <v>0</v>
      </c>
      <c r="C14" s="23">
        <v>0</v>
      </c>
      <c r="G14" t="s">
        <v>157</v>
      </c>
      <c r="H14">
        <v>177</v>
      </c>
      <c r="I14" s="20">
        <v>8.4253617669459262E-3</v>
      </c>
      <c r="J14">
        <v>174</v>
      </c>
      <c r="M14" t="s">
        <v>157</v>
      </c>
      <c r="N14">
        <v>160</v>
      </c>
      <c r="O14" s="20">
        <v>7.6161462300076161E-3</v>
      </c>
      <c r="P14">
        <v>164</v>
      </c>
      <c r="Q14">
        <v>-4</v>
      </c>
      <c r="R14" s="27">
        <v>-2.4390243902439025E-2</v>
      </c>
    </row>
    <row r="15" spans="1:18" x14ac:dyDescent="0.25">
      <c r="A15" t="s">
        <v>142</v>
      </c>
      <c r="B15">
        <v>51</v>
      </c>
      <c r="C15" s="23">
        <v>2.4276466108149276E-3</v>
      </c>
      <c r="D15">
        <v>58</v>
      </c>
      <c r="G15" t="s">
        <v>50</v>
      </c>
      <c r="H15">
        <v>860</v>
      </c>
      <c r="I15" s="20">
        <v>4.0936785986290934E-2</v>
      </c>
      <c r="J15">
        <v>869</v>
      </c>
      <c r="M15" t="s">
        <v>50</v>
      </c>
      <c r="N15">
        <v>236</v>
      </c>
      <c r="O15" s="20">
        <v>1.1233815689261234E-2</v>
      </c>
      <c r="P15">
        <v>240</v>
      </c>
      <c r="Q15">
        <v>-4</v>
      </c>
      <c r="R15" s="27">
        <v>-1.6666666666666666E-2</v>
      </c>
    </row>
    <row r="16" spans="1:18" x14ac:dyDescent="0.25">
      <c r="A16" t="s">
        <v>143</v>
      </c>
      <c r="B16">
        <v>52</v>
      </c>
      <c r="C16" s="23">
        <v>2.4752475247524753E-3</v>
      </c>
      <c r="D16">
        <v>59</v>
      </c>
      <c r="G16" t="s">
        <v>125</v>
      </c>
      <c r="H16">
        <v>72</v>
      </c>
      <c r="I16" s="20">
        <v>3.4272658035034271E-3</v>
      </c>
      <c r="J16">
        <v>74</v>
      </c>
      <c r="M16" t="s">
        <v>125</v>
      </c>
      <c r="N16">
        <v>177</v>
      </c>
      <c r="O16" s="20">
        <v>8.4253617669459262E-3</v>
      </c>
      <c r="P16">
        <v>180</v>
      </c>
      <c r="Q16">
        <v>-3</v>
      </c>
      <c r="R16" s="27">
        <v>-1.6666666666666666E-2</v>
      </c>
    </row>
    <row r="17" spans="1:18" x14ac:dyDescent="0.25">
      <c r="A17" t="s">
        <v>144</v>
      </c>
      <c r="B17">
        <v>4</v>
      </c>
      <c r="C17" s="23">
        <v>1.9040365575019041E-4</v>
      </c>
      <c r="D17">
        <v>6</v>
      </c>
      <c r="G17" t="s">
        <v>48</v>
      </c>
      <c r="H17">
        <v>1534</v>
      </c>
      <c r="I17" s="20">
        <v>7.3019801980198015E-2</v>
      </c>
      <c r="J17">
        <v>1560</v>
      </c>
      <c r="M17" t="s">
        <v>48</v>
      </c>
      <c r="N17">
        <v>467</v>
      </c>
      <c r="O17" s="20">
        <v>2.2229626808834731E-2</v>
      </c>
      <c r="P17">
        <v>470</v>
      </c>
      <c r="Q17">
        <v>-3</v>
      </c>
      <c r="R17" s="27">
        <v>-6.382978723404255E-3</v>
      </c>
    </row>
    <row r="18" spans="1:18" x14ac:dyDescent="0.25">
      <c r="A18" t="s">
        <v>145</v>
      </c>
      <c r="B18">
        <v>67</v>
      </c>
      <c r="C18" s="23">
        <v>3.1892612338156891E-3</v>
      </c>
      <c r="D18">
        <v>69</v>
      </c>
      <c r="G18" t="s">
        <v>52</v>
      </c>
      <c r="H18">
        <v>598</v>
      </c>
      <c r="I18" s="20">
        <v>2.8465346534653466E-2</v>
      </c>
      <c r="J18">
        <v>614</v>
      </c>
      <c r="M18" t="s">
        <v>52</v>
      </c>
      <c r="N18">
        <v>100</v>
      </c>
      <c r="O18" s="20">
        <v>4.7600913937547598E-3</v>
      </c>
      <c r="P18">
        <v>103</v>
      </c>
      <c r="Q18">
        <v>-3</v>
      </c>
      <c r="R18" s="27">
        <v>-2.9126213592233011E-2</v>
      </c>
    </row>
    <row r="19" spans="1:18" x14ac:dyDescent="0.25">
      <c r="A19" t="s">
        <v>146</v>
      </c>
      <c r="B19">
        <v>46</v>
      </c>
      <c r="C19" s="23">
        <v>2.1896420411271897E-3</v>
      </c>
      <c r="D19">
        <v>46</v>
      </c>
      <c r="G19" t="s">
        <v>47</v>
      </c>
      <c r="H19">
        <v>1969</v>
      </c>
      <c r="I19" s="20">
        <v>9.3726199543031227E-2</v>
      </c>
      <c r="J19">
        <v>1985</v>
      </c>
      <c r="M19" t="s">
        <v>47</v>
      </c>
      <c r="N19">
        <v>67</v>
      </c>
      <c r="O19" s="20">
        <v>3.1892612338156891E-3</v>
      </c>
      <c r="P19">
        <v>69</v>
      </c>
      <c r="Q19">
        <v>-2</v>
      </c>
      <c r="R19" s="27">
        <v>-2.8985507246376812E-2</v>
      </c>
    </row>
    <row r="20" spans="1:18" x14ac:dyDescent="0.25">
      <c r="A20" t="s">
        <v>147</v>
      </c>
      <c r="B20">
        <v>184</v>
      </c>
      <c r="C20" s="23">
        <v>8.7585681645087586E-3</v>
      </c>
      <c r="D20">
        <v>186</v>
      </c>
      <c r="G20" t="s">
        <v>45</v>
      </c>
      <c r="H20">
        <v>2987</v>
      </c>
      <c r="I20" s="20">
        <v>0.14218392993145468</v>
      </c>
      <c r="J20">
        <v>3055</v>
      </c>
      <c r="M20" t="s">
        <v>45</v>
      </c>
      <c r="N20">
        <v>184</v>
      </c>
      <c r="O20" s="20">
        <v>8.7585681645087586E-3</v>
      </c>
      <c r="P20">
        <v>186</v>
      </c>
      <c r="Q20">
        <v>-2</v>
      </c>
      <c r="R20" s="27">
        <v>-1.0752688172043012E-2</v>
      </c>
    </row>
    <row r="21" spans="1:18" x14ac:dyDescent="0.25">
      <c r="A21" t="s">
        <v>148</v>
      </c>
      <c r="B21">
        <v>0</v>
      </c>
      <c r="C21" s="23">
        <v>0</v>
      </c>
      <c r="D21">
        <v>0</v>
      </c>
      <c r="G21" t="s">
        <v>49</v>
      </c>
      <c r="H21">
        <v>1037</v>
      </c>
      <c r="I21" s="20">
        <v>4.9362147753236864E-2</v>
      </c>
      <c r="J21">
        <v>1014</v>
      </c>
      <c r="M21" t="s">
        <v>49</v>
      </c>
      <c r="N21">
        <v>88</v>
      </c>
      <c r="O21" s="20">
        <v>4.1888804265041886E-3</v>
      </c>
      <c r="P21">
        <v>90</v>
      </c>
      <c r="Q21">
        <v>-2</v>
      </c>
      <c r="R21" s="27">
        <v>-2.2222222222222223E-2</v>
      </c>
    </row>
    <row r="22" spans="1:18" x14ac:dyDescent="0.25">
      <c r="A22" t="s">
        <v>127</v>
      </c>
      <c r="B22">
        <v>110</v>
      </c>
      <c r="C22" s="23">
        <v>5.2361005331302357E-3</v>
      </c>
      <c r="D22">
        <v>116</v>
      </c>
      <c r="G22" t="s">
        <v>70</v>
      </c>
      <c r="H22">
        <v>312</v>
      </c>
      <c r="I22" s="20">
        <v>1.4851485148514851E-2</v>
      </c>
      <c r="J22">
        <v>313</v>
      </c>
      <c r="M22" t="s">
        <v>70</v>
      </c>
      <c r="N22">
        <v>72</v>
      </c>
      <c r="O22" s="20">
        <v>3.4272658035034271E-3</v>
      </c>
      <c r="P22">
        <v>74</v>
      </c>
      <c r="Q22">
        <v>-2</v>
      </c>
      <c r="R22" s="27">
        <v>-2.7027027027027029E-2</v>
      </c>
    </row>
    <row r="23" spans="1:18" x14ac:dyDescent="0.25">
      <c r="A23" t="s">
        <v>149</v>
      </c>
      <c r="B23">
        <v>19</v>
      </c>
      <c r="C23" s="23">
        <v>9.0441736481340445E-4</v>
      </c>
      <c r="D23">
        <v>19</v>
      </c>
      <c r="G23" t="s">
        <v>164</v>
      </c>
      <c r="H23">
        <v>71</v>
      </c>
      <c r="I23" s="20">
        <v>3.3796648895658798E-3</v>
      </c>
      <c r="J23">
        <v>66</v>
      </c>
      <c r="M23" t="s">
        <v>164</v>
      </c>
      <c r="N23">
        <v>257</v>
      </c>
      <c r="O23" s="20">
        <v>1.2233434881949733E-2</v>
      </c>
      <c r="P23">
        <v>259</v>
      </c>
      <c r="Q23">
        <v>-2</v>
      </c>
      <c r="R23" s="27">
        <v>-7.7220077220077222E-3</v>
      </c>
    </row>
    <row r="24" spans="1:18" x14ac:dyDescent="0.25">
      <c r="A24" t="s">
        <v>150</v>
      </c>
      <c r="B24">
        <v>124</v>
      </c>
      <c r="C24" s="23">
        <v>5.9025133282559024E-3</v>
      </c>
      <c r="D24">
        <v>125</v>
      </c>
      <c r="G24" t="s">
        <v>165</v>
      </c>
      <c r="H24">
        <v>82</v>
      </c>
      <c r="I24" s="20">
        <v>3.9032749428789034E-3</v>
      </c>
      <c r="J24">
        <v>81</v>
      </c>
      <c r="M24" t="s">
        <v>165</v>
      </c>
      <c r="N24">
        <v>75</v>
      </c>
      <c r="O24" s="20">
        <v>3.5700685453160701E-3</v>
      </c>
      <c r="P24">
        <v>77</v>
      </c>
      <c r="Q24">
        <v>-2</v>
      </c>
      <c r="R24" s="27">
        <v>-2.5974025974025976E-2</v>
      </c>
    </row>
    <row r="25" spans="1:18" x14ac:dyDescent="0.25">
      <c r="A25" t="s">
        <v>151</v>
      </c>
      <c r="B25">
        <v>64</v>
      </c>
      <c r="C25" s="23">
        <v>3.0464584920030465E-3</v>
      </c>
      <c r="D25">
        <v>64</v>
      </c>
      <c r="G25" t="s">
        <v>46</v>
      </c>
      <c r="H25">
        <v>2098</v>
      </c>
      <c r="I25" s="20">
        <v>9.9866717440974861E-2</v>
      </c>
      <c r="J25">
        <v>2047</v>
      </c>
      <c r="M25" t="s">
        <v>46</v>
      </c>
      <c r="N25">
        <v>124</v>
      </c>
      <c r="O25" s="20">
        <v>5.9025133282559024E-3</v>
      </c>
      <c r="P25">
        <v>125</v>
      </c>
      <c r="Q25">
        <v>-1</v>
      </c>
      <c r="R25" s="27">
        <v>-8.0000000000000002E-3</v>
      </c>
    </row>
    <row r="26" spans="1:18" x14ac:dyDescent="0.25">
      <c r="A26" t="s">
        <v>152</v>
      </c>
      <c r="B26">
        <v>38</v>
      </c>
      <c r="C26" s="23">
        <v>1.8088347296268089E-3</v>
      </c>
      <c r="D26">
        <v>40</v>
      </c>
      <c r="G26" t="s">
        <v>67</v>
      </c>
      <c r="H26">
        <v>257</v>
      </c>
      <c r="I26" s="20">
        <v>1.2233434881949733E-2</v>
      </c>
      <c r="J26">
        <v>259</v>
      </c>
      <c r="M26" t="s">
        <v>67</v>
      </c>
      <c r="N26">
        <v>71</v>
      </c>
      <c r="O26" s="20">
        <v>3.3796648895658798E-3</v>
      </c>
      <c r="P26">
        <v>72</v>
      </c>
      <c r="Q26">
        <v>-1</v>
      </c>
      <c r="R26" s="27">
        <v>-1.3888888888888888E-2</v>
      </c>
    </row>
    <row r="27" spans="1:18" x14ac:dyDescent="0.25">
      <c r="A27" t="s">
        <v>63</v>
      </c>
      <c r="B27">
        <v>516</v>
      </c>
      <c r="C27" s="23">
        <v>2.4562071591774561E-2</v>
      </c>
      <c r="D27">
        <v>521</v>
      </c>
      <c r="G27" t="s">
        <v>172</v>
      </c>
      <c r="H27">
        <v>160</v>
      </c>
      <c r="I27" s="20">
        <v>7.6161462300076161E-3</v>
      </c>
      <c r="J27">
        <v>164</v>
      </c>
      <c r="M27" t="s">
        <v>172</v>
      </c>
      <c r="N27">
        <v>312</v>
      </c>
      <c r="O27" s="20">
        <v>1.4851485148514851E-2</v>
      </c>
      <c r="P27">
        <v>313</v>
      </c>
      <c r="Q27">
        <v>-1</v>
      </c>
      <c r="R27" s="27">
        <v>-3.1948881789137379E-3</v>
      </c>
    </row>
    <row r="28" spans="1:18" x14ac:dyDescent="0.25">
      <c r="A28" t="s">
        <v>153</v>
      </c>
      <c r="B28">
        <v>54</v>
      </c>
      <c r="C28" s="23">
        <v>2.5704493526275706E-3</v>
      </c>
      <c r="D28">
        <v>49</v>
      </c>
      <c r="G28" t="s">
        <v>121</v>
      </c>
      <c r="H28">
        <v>689</v>
      </c>
      <c r="I28" s="20">
        <v>3.2797029702970298E-2</v>
      </c>
      <c r="J28">
        <v>660</v>
      </c>
      <c r="M28" t="s">
        <v>121</v>
      </c>
      <c r="N28">
        <v>181</v>
      </c>
      <c r="O28" s="20">
        <v>8.6157654226961151E-3</v>
      </c>
      <c r="P28">
        <v>181</v>
      </c>
      <c r="Q28">
        <v>0</v>
      </c>
      <c r="R28" s="27">
        <v>0</v>
      </c>
    </row>
    <row r="29" spans="1:18" x14ac:dyDescent="0.25">
      <c r="A29" t="s">
        <v>154</v>
      </c>
      <c r="B29">
        <v>58</v>
      </c>
      <c r="C29" s="23">
        <v>2.7608530083777609E-3</v>
      </c>
      <c r="D29">
        <v>55</v>
      </c>
      <c r="G29" t="s">
        <v>120</v>
      </c>
      <c r="H29">
        <v>467</v>
      </c>
      <c r="I29" s="20">
        <v>2.2229626808834731E-2</v>
      </c>
      <c r="J29">
        <v>470</v>
      </c>
      <c r="M29" t="s">
        <v>120</v>
      </c>
      <c r="N29">
        <v>64</v>
      </c>
      <c r="O29" s="20">
        <v>3.0464584920030465E-3</v>
      </c>
      <c r="P29">
        <v>64</v>
      </c>
      <c r="Q29">
        <v>0</v>
      </c>
      <c r="R29" s="27">
        <v>0</v>
      </c>
    </row>
    <row r="30" spans="1:18" x14ac:dyDescent="0.25">
      <c r="A30" t="s">
        <v>62</v>
      </c>
      <c r="B30">
        <v>177</v>
      </c>
      <c r="C30" s="23">
        <v>8.4253617669459262E-3</v>
      </c>
      <c r="D30">
        <v>180</v>
      </c>
      <c r="G30" t="s">
        <v>65</v>
      </c>
      <c r="H30">
        <v>135</v>
      </c>
      <c r="I30" s="20">
        <v>6.4261233815689264E-3</v>
      </c>
      <c r="J30">
        <v>131</v>
      </c>
      <c r="M30" t="s">
        <v>65</v>
      </c>
      <c r="N30">
        <v>82</v>
      </c>
      <c r="O30" s="20">
        <v>3.9032749428789034E-3</v>
      </c>
      <c r="P30">
        <v>81</v>
      </c>
      <c r="Q30">
        <v>1</v>
      </c>
      <c r="R30" s="27">
        <v>1.2345679012345678E-2</v>
      </c>
    </row>
    <row r="31" spans="1:18" x14ac:dyDescent="0.25">
      <c r="A31" t="s">
        <v>110</v>
      </c>
      <c r="B31">
        <v>50</v>
      </c>
      <c r="C31" s="23">
        <v>2.3800456968773799E-3</v>
      </c>
      <c r="D31">
        <v>55</v>
      </c>
      <c r="G31" t="s">
        <v>126</v>
      </c>
      <c r="H31">
        <v>328</v>
      </c>
      <c r="I31" s="20">
        <v>1.5613099771515614E-2</v>
      </c>
      <c r="J31">
        <v>337</v>
      </c>
      <c r="M31" t="s">
        <v>126</v>
      </c>
      <c r="N31">
        <v>448</v>
      </c>
      <c r="O31" s="20">
        <v>2.1325209444021324E-2</v>
      </c>
      <c r="P31">
        <v>447</v>
      </c>
      <c r="Q31">
        <v>1</v>
      </c>
      <c r="R31" s="27">
        <v>2.2371364653243847E-3</v>
      </c>
    </row>
    <row r="32" spans="1:18" x14ac:dyDescent="0.25">
      <c r="A32" t="s">
        <v>155</v>
      </c>
      <c r="B32">
        <v>14</v>
      </c>
      <c r="C32" s="23">
        <v>6.6641279512566639E-4</v>
      </c>
      <c r="D32">
        <v>11</v>
      </c>
      <c r="G32" t="s">
        <v>66</v>
      </c>
      <c r="H32">
        <v>135</v>
      </c>
      <c r="I32" s="20">
        <v>6.4261233815689264E-3</v>
      </c>
      <c r="J32">
        <v>123</v>
      </c>
      <c r="M32" t="s">
        <v>66</v>
      </c>
      <c r="N32">
        <v>578</v>
      </c>
      <c r="O32" s="20">
        <v>2.7513328255902515E-2</v>
      </c>
      <c r="P32">
        <v>577</v>
      </c>
      <c r="Q32">
        <v>1</v>
      </c>
      <c r="R32" s="27">
        <v>1.7331022530329288E-3</v>
      </c>
    </row>
    <row r="33" spans="1:18" x14ac:dyDescent="0.25">
      <c r="A33" t="s">
        <v>156</v>
      </c>
      <c r="B33">
        <v>88</v>
      </c>
      <c r="C33" s="23">
        <v>4.1888804265041886E-3</v>
      </c>
      <c r="D33">
        <v>90</v>
      </c>
      <c r="G33" t="s">
        <v>122</v>
      </c>
      <c r="H33">
        <v>122</v>
      </c>
      <c r="I33" s="20">
        <v>5.807311500380807E-3</v>
      </c>
      <c r="J33">
        <v>118</v>
      </c>
      <c r="M33" t="s">
        <v>122</v>
      </c>
      <c r="N33">
        <v>88</v>
      </c>
      <c r="O33" s="20">
        <v>4.1888804265041886E-3</v>
      </c>
      <c r="P33">
        <v>87</v>
      </c>
      <c r="Q33">
        <v>1</v>
      </c>
      <c r="R33" s="27">
        <v>1.1494252873563218E-2</v>
      </c>
    </row>
    <row r="34" spans="1:18" x14ac:dyDescent="0.25">
      <c r="A34" t="s">
        <v>129</v>
      </c>
      <c r="B34">
        <v>71</v>
      </c>
      <c r="C34" s="23">
        <v>3.3796648895658798E-3</v>
      </c>
      <c r="D34">
        <v>72</v>
      </c>
      <c r="G34" t="s">
        <v>174</v>
      </c>
      <c r="H34">
        <v>75</v>
      </c>
      <c r="I34" s="20">
        <v>3.5700685453160701E-3</v>
      </c>
      <c r="J34">
        <v>77</v>
      </c>
      <c r="M34" t="s">
        <v>174</v>
      </c>
      <c r="N34">
        <v>177</v>
      </c>
      <c r="O34" s="20">
        <v>8.4253617669459262E-3</v>
      </c>
      <c r="P34">
        <v>174</v>
      </c>
      <c r="Q34">
        <v>3</v>
      </c>
      <c r="R34" s="27">
        <v>1.7241379310344827E-2</v>
      </c>
    </row>
    <row r="35" spans="1:18" x14ac:dyDescent="0.25">
      <c r="A35" t="s">
        <v>157</v>
      </c>
      <c r="B35">
        <v>177</v>
      </c>
      <c r="C35" s="23">
        <v>8.4253617669459262E-3</v>
      </c>
      <c r="D35">
        <v>174</v>
      </c>
      <c r="G35" t="s">
        <v>60</v>
      </c>
      <c r="H35">
        <v>169</v>
      </c>
      <c r="I35" s="20">
        <v>8.0445544554455448E-3</v>
      </c>
      <c r="J35">
        <v>175</v>
      </c>
      <c r="M35" t="s">
        <v>60</v>
      </c>
      <c r="N35">
        <v>77</v>
      </c>
      <c r="O35" s="20">
        <v>3.6652703731911655E-3</v>
      </c>
      <c r="P35">
        <v>74</v>
      </c>
      <c r="Q35">
        <v>3</v>
      </c>
      <c r="R35" s="27">
        <v>4.0540540540540543E-2</v>
      </c>
    </row>
    <row r="36" spans="1:18" x14ac:dyDescent="0.25">
      <c r="A36" t="s">
        <v>158</v>
      </c>
      <c r="B36">
        <v>13</v>
      </c>
      <c r="C36" s="23">
        <v>6.1881188118811882E-4</v>
      </c>
      <c r="D36">
        <v>11</v>
      </c>
      <c r="G36" t="s">
        <v>114</v>
      </c>
      <c r="H36">
        <v>448</v>
      </c>
      <c r="I36" s="20">
        <v>2.1325209444021324E-2</v>
      </c>
      <c r="J36">
        <v>447</v>
      </c>
      <c r="M36" t="s">
        <v>114</v>
      </c>
      <c r="N36">
        <v>135</v>
      </c>
      <c r="O36" s="20">
        <v>6.4261233815689264E-3</v>
      </c>
      <c r="P36">
        <v>131</v>
      </c>
      <c r="Q36">
        <v>4</v>
      </c>
      <c r="R36" s="27">
        <v>3.0534351145038167E-2</v>
      </c>
    </row>
    <row r="37" spans="1:18" x14ac:dyDescent="0.25">
      <c r="A37" t="s">
        <v>159</v>
      </c>
      <c r="B37">
        <v>11</v>
      </c>
      <c r="C37" s="23">
        <v>5.2361005331302357E-4</v>
      </c>
      <c r="D37">
        <v>12</v>
      </c>
      <c r="G37" t="s">
        <v>117</v>
      </c>
      <c r="H37">
        <v>318</v>
      </c>
      <c r="I37" s="20">
        <v>1.5137090632140138E-2</v>
      </c>
      <c r="J37">
        <v>300</v>
      </c>
      <c r="M37" t="s">
        <v>117</v>
      </c>
      <c r="N37">
        <v>122</v>
      </c>
      <c r="O37" s="20">
        <v>5.807311500380807E-3</v>
      </c>
      <c r="P37">
        <v>118</v>
      </c>
      <c r="Q37">
        <v>4</v>
      </c>
      <c r="R37" s="27">
        <v>3.3898305084745763E-2</v>
      </c>
    </row>
    <row r="38" spans="1:18" x14ac:dyDescent="0.25">
      <c r="A38" t="s">
        <v>160</v>
      </c>
      <c r="B38">
        <v>8</v>
      </c>
      <c r="C38" s="23">
        <v>3.8080731150038082E-4</v>
      </c>
      <c r="D38">
        <v>9</v>
      </c>
      <c r="G38" t="s">
        <v>116</v>
      </c>
      <c r="H38">
        <v>236</v>
      </c>
      <c r="I38" s="20">
        <v>1.1233815689261234E-2</v>
      </c>
      <c r="J38">
        <v>240</v>
      </c>
      <c r="M38" t="s">
        <v>116</v>
      </c>
      <c r="N38">
        <v>71</v>
      </c>
      <c r="O38" s="20">
        <v>3.3796648895658798E-3</v>
      </c>
      <c r="P38">
        <v>66</v>
      </c>
      <c r="Q38">
        <v>5</v>
      </c>
      <c r="R38" s="27">
        <v>7.575757575757576E-2</v>
      </c>
    </row>
    <row r="39" spans="1:18" x14ac:dyDescent="0.25">
      <c r="A39" t="s">
        <v>161</v>
      </c>
      <c r="B39">
        <v>54</v>
      </c>
      <c r="C39" s="23">
        <v>2.5704493526275706E-3</v>
      </c>
      <c r="D39">
        <v>51</v>
      </c>
      <c r="G39" t="s">
        <v>53</v>
      </c>
      <c r="H39">
        <v>578</v>
      </c>
      <c r="I39" s="20">
        <v>2.7513328255902515E-2</v>
      </c>
      <c r="J39">
        <v>577</v>
      </c>
      <c r="M39" t="s">
        <v>53</v>
      </c>
      <c r="N39">
        <v>396</v>
      </c>
      <c r="O39" s="20">
        <v>1.884996191926885E-2</v>
      </c>
      <c r="P39">
        <v>389</v>
      </c>
      <c r="Q39">
        <v>7</v>
      </c>
      <c r="R39" s="27">
        <v>1.7994858611825194E-2</v>
      </c>
    </row>
    <row r="40" spans="1:18" x14ac:dyDescent="0.25">
      <c r="A40" t="s">
        <v>162</v>
      </c>
      <c r="B40">
        <v>2</v>
      </c>
      <c r="C40" s="23">
        <v>9.5201827875095204E-5</v>
      </c>
      <c r="D40" t="s">
        <v>203</v>
      </c>
      <c r="G40" t="s">
        <v>68</v>
      </c>
      <c r="H40">
        <v>557</v>
      </c>
      <c r="I40" s="20">
        <v>2.6513709063214014E-2</v>
      </c>
      <c r="J40">
        <v>539</v>
      </c>
      <c r="M40" t="s">
        <v>68</v>
      </c>
      <c r="N40">
        <v>135</v>
      </c>
      <c r="O40" s="20">
        <v>6.4261233815689264E-3</v>
      </c>
      <c r="P40">
        <v>123</v>
      </c>
      <c r="Q40">
        <v>12</v>
      </c>
      <c r="R40" s="27">
        <v>9.7560975609756101E-2</v>
      </c>
    </row>
    <row r="41" spans="1:18" x14ac:dyDescent="0.25">
      <c r="A41" t="s">
        <v>50</v>
      </c>
      <c r="B41">
        <v>860</v>
      </c>
      <c r="C41" s="23">
        <v>4.0936785986290934E-2</v>
      </c>
      <c r="D41">
        <v>869</v>
      </c>
      <c r="G41" t="s">
        <v>111</v>
      </c>
      <c r="H41">
        <v>100</v>
      </c>
      <c r="I41" s="20">
        <v>4.7600913937547598E-3</v>
      </c>
      <c r="J41">
        <v>103</v>
      </c>
      <c r="M41" t="s">
        <v>111</v>
      </c>
      <c r="N41">
        <v>201</v>
      </c>
      <c r="O41" s="20">
        <v>9.5677837014470669E-3</v>
      </c>
      <c r="P41">
        <v>189</v>
      </c>
      <c r="Q41">
        <v>12</v>
      </c>
      <c r="R41" s="27">
        <v>6.3492063492063489E-2</v>
      </c>
    </row>
    <row r="42" spans="1:18" x14ac:dyDescent="0.25">
      <c r="A42" t="s">
        <v>125</v>
      </c>
      <c r="B42">
        <v>72</v>
      </c>
      <c r="C42" s="23">
        <v>3.4272658035034271E-3</v>
      </c>
      <c r="D42">
        <v>74</v>
      </c>
      <c r="G42" t="s">
        <v>118</v>
      </c>
      <c r="H42">
        <v>77</v>
      </c>
      <c r="I42" s="20">
        <v>3.6652703731911655E-3</v>
      </c>
      <c r="J42">
        <v>74</v>
      </c>
      <c r="M42" t="s">
        <v>118</v>
      </c>
      <c r="N42">
        <v>318</v>
      </c>
      <c r="O42" s="20">
        <v>1.5137090632140138E-2</v>
      </c>
      <c r="P42">
        <v>300</v>
      </c>
      <c r="Q42">
        <v>18</v>
      </c>
      <c r="R42" s="27">
        <v>0.06</v>
      </c>
    </row>
    <row r="43" spans="1:18" x14ac:dyDescent="0.25">
      <c r="A43" t="s">
        <v>48</v>
      </c>
      <c r="B43">
        <v>1534</v>
      </c>
      <c r="C43" s="23">
        <v>7.3019801980198015E-2</v>
      </c>
      <c r="D43">
        <v>1560</v>
      </c>
      <c r="G43" t="s">
        <v>119</v>
      </c>
      <c r="H43">
        <v>396</v>
      </c>
      <c r="I43" s="20">
        <v>1.884996191926885E-2</v>
      </c>
      <c r="J43">
        <v>389</v>
      </c>
      <c r="M43" t="s">
        <v>119</v>
      </c>
      <c r="N43">
        <v>557</v>
      </c>
      <c r="O43" s="23">
        <v>2.6513709063214014E-2</v>
      </c>
      <c r="P43">
        <v>539</v>
      </c>
      <c r="Q43">
        <v>18</v>
      </c>
      <c r="R43" s="27">
        <v>3.3395176252319109E-2</v>
      </c>
    </row>
    <row r="44" spans="1:18" x14ac:dyDescent="0.25">
      <c r="A44" t="s">
        <v>52</v>
      </c>
      <c r="B44">
        <v>598</v>
      </c>
      <c r="C44" s="23">
        <v>2.8465346534653466E-2</v>
      </c>
      <c r="D44">
        <v>614</v>
      </c>
      <c r="G44" t="s">
        <v>178</v>
      </c>
      <c r="H44">
        <v>201</v>
      </c>
      <c r="I44" s="20">
        <v>9.5677837014470669E-3</v>
      </c>
      <c r="J44">
        <v>189</v>
      </c>
      <c r="M44" t="s">
        <v>178</v>
      </c>
      <c r="N44">
        <v>1037</v>
      </c>
      <c r="O44" s="20">
        <v>4.9362147753236864E-2</v>
      </c>
      <c r="P44">
        <v>1014</v>
      </c>
      <c r="Q44">
        <v>23</v>
      </c>
      <c r="R44" s="27">
        <v>2.2682445759368838E-2</v>
      </c>
    </row>
    <row r="45" spans="1:18" x14ac:dyDescent="0.25">
      <c r="A45" t="s">
        <v>47</v>
      </c>
      <c r="B45">
        <v>1969</v>
      </c>
      <c r="C45" s="23">
        <v>9.3726199543031227E-2</v>
      </c>
      <c r="D45">
        <v>1985</v>
      </c>
      <c r="G45" t="s">
        <v>59</v>
      </c>
      <c r="H45">
        <v>88</v>
      </c>
      <c r="I45" s="20">
        <v>4.1888804265041886E-3</v>
      </c>
      <c r="J45">
        <v>87</v>
      </c>
      <c r="M45" t="s">
        <v>59</v>
      </c>
      <c r="N45">
        <v>867</v>
      </c>
      <c r="O45" s="23">
        <v>4.1269992383853767E-2</v>
      </c>
      <c r="P45">
        <v>839</v>
      </c>
      <c r="Q45">
        <v>28</v>
      </c>
      <c r="R45" s="27">
        <v>3.3373063170441003E-2</v>
      </c>
    </row>
    <row r="46" spans="1:18" x14ac:dyDescent="0.25">
      <c r="A46" t="s">
        <v>45</v>
      </c>
      <c r="B46">
        <v>2987</v>
      </c>
      <c r="C46" s="23">
        <v>0.14218392993145468</v>
      </c>
      <c r="D46">
        <v>3055</v>
      </c>
      <c r="G46" t="s">
        <v>51</v>
      </c>
      <c r="H46">
        <v>867</v>
      </c>
      <c r="I46" s="20">
        <v>4.1269992383853767E-2</v>
      </c>
      <c r="J46">
        <v>839</v>
      </c>
      <c r="M46" t="s">
        <v>51</v>
      </c>
      <c r="N46">
        <v>689</v>
      </c>
      <c r="O46" s="23">
        <v>3.2797029702970298E-2</v>
      </c>
      <c r="P46">
        <v>660</v>
      </c>
      <c r="Q46">
        <v>29</v>
      </c>
      <c r="R46" s="27">
        <v>4.3939393939393938E-2</v>
      </c>
    </row>
    <row r="47" spans="1:18" x14ac:dyDescent="0.25">
      <c r="A47" t="s">
        <v>49</v>
      </c>
      <c r="B47">
        <v>1037</v>
      </c>
      <c r="C47" s="23">
        <v>4.9362147753236864E-2</v>
      </c>
      <c r="D47">
        <v>1014</v>
      </c>
      <c r="G47" t="s">
        <v>128</v>
      </c>
      <c r="H47">
        <v>98</v>
      </c>
      <c r="I47" s="20">
        <v>4.6648895658796645E-3</v>
      </c>
      <c r="J47">
        <v>105</v>
      </c>
      <c r="M47" t="s">
        <v>128</v>
      </c>
      <c r="N47">
        <v>2098</v>
      </c>
      <c r="O47" s="23">
        <v>9.9866717440974861E-2</v>
      </c>
      <c r="P47">
        <v>2047</v>
      </c>
      <c r="Q47">
        <v>51</v>
      </c>
      <c r="R47" s="27">
        <v>2.4914509037616023E-2</v>
      </c>
    </row>
    <row r="48" spans="1:18" x14ac:dyDescent="0.25">
      <c r="A48" t="s">
        <v>163</v>
      </c>
      <c r="B48">
        <v>1</v>
      </c>
      <c r="C48" s="23">
        <v>4.7600913937547602E-5</v>
      </c>
      <c r="D48" t="s">
        <v>203</v>
      </c>
      <c r="G48" t="s">
        <v>132</v>
      </c>
      <c r="H48">
        <v>21008</v>
      </c>
      <c r="I48" s="20">
        <v>1</v>
      </c>
      <c r="J48">
        <v>20952</v>
      </c>
      <c r="M48" t="s">
        <v>132</v>
      </c>
      <c r="N48">
        <v>21008</v>
      </c>
      <c r="O48" s="23">
        <v>1</v>
      </c>
      <c r="P48">
        <v>20952</v>
      </c>
      <c r="Q48">
        <v>56</v>
      </c>
      <c r="R48" s="27">
        <v>2.6727758686521572E-3</v>
      </c>
    </row>
    <row r="49" spans="1:18" x14ac:dyDescent="0.25">
      <c r="A49" t="s">
        <v>109</v>
      </c>
      <c r="B49">
        <v>27</v>
      </c>
      <c r="C49" s="23">
        <v>1.2852246763137853E-3</v>
      </c>
      <c r="D49">
        <v>21</v>
      </c>
      <c r="I49" s="20"/>
      <c r="O49" s="23"/>
      <c r="R49" s="27"/>
    </row>
    <row r="50" spans="1:18" x14ac:dyDescent="0.25">
      <c r="A50" t="s">
        <v>70</v>
      </c>
      <c r="B50">
        <v>312</v>
      </c>
      <c r="C50" s="23">
        <v>1.4851485148514851E-2</v>
      </c>
      <c r="D50">
        <v>313</v>
      </c>
      <c r="I50" s="20"/>
      <c r="O50" s="23"/>
      <c r="R50" s="27"/>
    </row>
    <row r="51" spans="1:18" x14ac:dyDescent="0.25">
      <c r="A51" t="s">
        <v>164</v>
      </c>
      <c r="B51">
        <v>71</v>
      </c>
      <c r="C51" s="23">
        <v>3.3796648895658798E-3</v>
      </c>
      <c r="D51">
        <v>66</v>
      </c>
      <c r="I51" s="20"/>
      <c r="O51" s="23"/>
      <c r="R51" s="27"/>
    </row>
    <row r="52" spans="1:18" x14ac:dyDescent="0.25">
      <c r="A52" t="s">
        <v>165</v>
      </c>
      <c r="B52">
        <v>82</v>
      </c>
      <c r="C52" s="23">
        <v>3.9032749428789034E-3</v>
      </c>
      <c r="D52">
        <v>81</v>
      </c>
      <c r="I52" s="20"/>
      <c r="O52" s="23"/>
      <c r="R52" s="27"/>
    </row>
    <row r="53" spans="1:18" x14ac:dyDescent="0.25">
      <c r="A53" t="s">
        <v>46</v>
      </c>
      <c r="B53">
        <v>2098</v>
      </c>
      <c r="C53" s="23">
        <v>9.9866717440974861E-2</v>
      </c>
      <c r="D53">
        <v>2047</v>
      </c>
      <c r="I53" s="20"/>
      <c r="O53" s="23"/>
      <c r="R53" s="27"/>
    </row>
    <row r="54" spans="1:18" x14ac:dyDescent="0.25">
      <c r="A54" t="s">
        <v>166</v>
      </c>
      <c r="B54">
        <v>35</v>
      </c>
      <c r="C54" s="23">
        <v>1.6660319878141661E-3</v>
      </c>
      <c r="D54">
        <v>39</v>
      </c>
      <c r="I54" s="23"/>
      <c r="O54" s="23"/>
      <c r="R54" s="27"/>
    </row>
    <row r="55" spans="1:18" x14ac:dyDescent="0.25">
      <c r="A55" t="s">
        <v>167</v>
      </c>
      <c r="B55">
        <v>61</v>
      </c>
      <c r="C55" s="23">
        <v>2.9036557501904035E-3</v>
      </c>
      <c r="D55">
        <v>42</v>
      </c>
      <c r="I55" s="23"/>
      <c r="O55" s="23"/>
      <c r="R55" s="27"/>
    </row>
    <row r="56" spans="1:18" x14ac:dyDescent="0.25">
      <c r="A56" t="s">
        <v>168</v>
      </c>
      <c r="B56">
        <v>7</v>
      </c>
      <c r="C56" s="23">
        <v>3.3320639756283319E-4</v>
      </c>
      <c r="D56">
        <v>6</v>
      </c>
      <c r="I56" s="23"/>
      <c r="O56" s="23"/>
      <c r="R56" s="27"/>
    </row>
    <row r="57" spans="1:18" x14ac:dyDescent="0.25">
      <c r="A57" t="s">
        <v>169</v>
      </c>
      <c r="B57">
        <v>40</v>
      </c>
      <c r="C57" s="23">
        <v>1.904036557501904E-3</v>
      </c>
      <c r="D57">
        <v>43</v>
      </c>
      <c r="I57" s="23"/>
    </row>
    <row r="58" spans="1:18" x14ac:dyDescent="0.25">
      <c r="A58" t="s">
        <v>67</v>
      </c>
      <c r="B58">
        <v>257</v>
      </c>
      <c r="C58" s="23">
        <v>1.2233434881949733E-2</v>
      </c>
      <c r="D58">
        <v>259</v>
      </c>
    </row>
    <row r="59" spans="1:18" x14ac:dyDescent="0.25">
      <c r="A59" t="s">
        <v>170</v>
      </c>
      <c r="B59">
        <v>55</v>
      </c>
      <c r="C59" s="23">
        <v>2.6180502665651179E-3</v>
      </c>
      <c r="D59">
        <v>52</v>
      </c>
    </row>
    <row r="60" spans="1:18" x14ac:dyDescent="0.25">
      <c r="A60" t="s">
        <v>115</v>
      </c>
      <c r="B60">
        <v>54</v>
      </c>
      <c r="C60" s="23">
        <v>2.5704493526275706E-3</v>
      </c>
      <c r="D60">
        <v>52</v>
      </c>
    </row>
    <row r="61" spans="1:18" x14ac:dyDescent="0.25">
      <c r="A61" t="s">
        <v>171</v>
      </c>
      <c r="B61">
        <v>25</v>
      </c>
      <c r="C61" s="23">
        <v>1.19002284843869E-3</v>
      </c>
      <c r="D61">
        <v>26</v>
      </c>
    </row>
    <row r="62" spans="1:18" x14ac:dyDescent="0.25">
      <c r="A62" t="s">
        <v>172</v>
      </c>
      <c r="B62">
        <v>160</v>
      </c>
      <c r="C62" s="23">
        <v>7.6161462300076161E-3</v>
      </c>
      <c r="D62">
        <v>164</v>
      </c>
    </row>
    <row r="63" spans="1:18" x14ac:dyDescent="0.25">
      <c r="A63" t="s">
        <v>121</v>
      </c>
      <c r="B63">
        <v>689</v>
      </c>
      <c r="C63" s="23">
        <v>3.2797029702970298E-2</v>
      </c>
      <c r="D63">
        <v>660</v>
      </c>
    </row>
    <row r="64" spans="1:18" x14ac:dyDescent="0.25">
      <c r="A64" t="s">
        <v>120</v>
      </c>
      <c r="B64">
        <v>467</v>
      </c>
      <c r="C64" s="23">
        <v>2.2229626808834731E-2</v>
      </c>
      <c r="D64">
        <v>470</v>
      </c>
    </row>
    <row r="65" spans="1:4" x14ac:dyDescent="0.25">
      <c r="A65" t="s">
        <v>65</v>
      </c>
      <c r="B65">
        <v>135</v>
      </c>
      <c r="C65" s="23">
        <v>6.4261233815689264E-3</v>
      </c>
      <c r="D65">
        <v>131</v>
      </c>
    </row>
    <row r="66" spans="1:4" x14ac:dyDescent="0.25">
      <c r="A66" t="s">
        <v>126</v>
      </c>
      <c r="B66">
        <v>328</v>
      </c>
      <c r="C66" s="23">
        <v>1.5613099771515614E-2</v>
      </c>
      <c r="D66">
        <v>337</v>
      </c>
    </row>
    <row r="67" spans="1:4" x14ac:dyDescent="0.25">
      <c r="A67" t="s">
        <v>173</v>
      </c>
      <c r="B67">
        <v>46</v>
      </c>
      <c r="C67" s="23">
        <v>2.1896420411271897E-3</v>
      </c>
      <c r="D67">
        <v>43</v>
      </c>
    </row>
    <row r="68" spans="1:4" x14ac:dyDescent="0.25">
      <c r="A68" t="s">
        <v>66</v>
      </c>
      <c r="B68">
        <v>135</v>
      </c>
      <c r="C68" s="23">
        <v>6.4261233815689264E-3</v>
      </c>
      <c r="D68">
        <v>123</v>
      </c>
    </row>
    <row r="69" spans="1:4" x14ac:dyDescent="0.25">
      <c r="A69" t="s">
        <v>122</v>
      </c>
      <c r="B69">
        <v>122</v>
      </c>
      <c r="C69" s="23">
        <v>5.807311500380807E-3</v>
      </c>
      <c r="D69">
        <v>118</v>
      </c>
    </row>
    <row r="70" spans="1:4" x14ac:dyDescent="0.25">
      <c r="A70" t="s">
        <v>174</v>
      </c>
      <c r="B70">
        <v>75</v>
      </c>
      <c r="C70" s="23">
        <v>3.5700685453160701E-3</v>
      </c>
      <c r="D70">
        <v>77</v>
      </c>
    </row>
    <row r="71" spans="1:4" x14ac:dyDescent="0.25">
      <c r="A71" t="s">
        <v>60</v>
      </c>
      <c r="B71">
        <v>169</v>
      </c>
      <c r="C71" s="23">
        <v>8.0445544554455448E-3</v>
      </c>
      <c r="D71">
        <v>175</v>
      </c>
    </row>
    <row r="72" spans="1:4" x14ac:dyDescent="0.25">
      <c r="A72" t="s">
        <v>175</v>
      </c>
      <c r="B72">
        <v>30</v>
      </c>
      <c r="C72" s="23">
        <v>1.4280274181264281E-3</v>
      </c>
      <c r="D72">
        <v>29</v>
      </c>
    </row>
    <row r="73" spans="1:4" x14ac:dyDescent="0.25">
      <c r="A73" t="s">
        <v>61</v>
      </c>
      <c r="B73">
        <v>52</v>
      </c>
      <c r="C73" s="23">
        <v>2.4752475247524753E-3</v>
      </c>
      <c r="D73">
        <v>46</v>
      </c>
    </row>
    <row r="74" spans="1:4" x14ac:dyDescent="0.25">
      <c r="A74" t="s">
        <v>113</v>
      </c>
      <c r="B74">
        <v>39</v>
      </c>
      <c r="C74" s="23">
        <v>1.8564356435643563E-3</v>
      </c>
      <c r="D74">
        <v>39</v>
      </c>
    </row>
    <row r="75" spans="1:4" x14ac:dyDescent="0.25">
      <c r="A75" t="s">
        <v>114</v>
      </c>
      <c r="B75">
        <v>448</v>
      </c>
      <c r="C75" s="23">
        <v>2.1325209444021324E-2</v>
      </c>
      <c r="D75">
        <v>447</v>
      </c>
    </row>
    <row r="76" spans="1:4" x14ac:dyDescent="0.25">
      <c r="A76" t="s">
        <v>117</v>
      </c>
      <c r="B76">
        <v>318</v>
      </c>
      <c r="C76" s="23">
        <v>1.5137090632140138E-2</v>
      </c>
      <c r="D76">
        <v>300</v>
      </c>
    </row>
    <row r="77" spans="1:4" x14ac:dyDescent="0.25">
      <c r="A77" t="s">
        <v>116</v>
      </c>
      <c r="B77">
        <v>236</v>
      </c>
      <c r="C77" s="23">
        <v>1.1233815689261234E-2</v>
      </c>
      <c r="D77">
        <v>240</v>
      </c>
    </row>
    <row r="78" spans="1:4" x14ac:dyDescent="0.25">
      <c r="A78" t="s">
        <v>53</v>
      </c>
      <c r="B78">
        <v>578</v>
      </c>
      <c r="C78" s="23">
        <v>2.7513328255902515E-2</v>
      </c>
      <c r="D78">
        <v>577</v>
      </c>
    </row>
    <row r="79" spans="1:4" x14ac:dyDescent="0.25">
      <c r="A79" t="s">
        <v>68</v>
      </c>
      <c r="B79">
        <v>557</v>
      </c>
      <c r="C79" s="23">
        <v>2.6513709063214014E-2</v>
      </c>
      <c r="D79">
        <v>539</v>
      </c>
    </row>
    <row r="80" spans="1:4" x14ac:dyDescent="0.25">
      <c r="A80" t="s">
        <v>111</v>
      </c>
      <c r="B80">
        <v>100</v>
      </c>
      <c r="C80" s="23">
        <v>4.7600913937547598E-3</v>
      </c>
      <c r="D80">
        <v>103</v>
      </c>
    </row>
    <row r="81" spans="1:4" x14ac:dyDescent="0.25">
      <c r="A81" t="s">
        <v>118</v>
      </c>
      <c r="B81">
        <v>77</v>
      </c>
      <c r="C81" s="23">
        <v>3.6652703731911655E-3</v>
      </c>
      <c r="D81">
        <v>74</v>
      </c>
    </row>
    <row r="82" spans="1:4" x14ac:dyDescent="0.25">
      <c r="A82" t="s">
        <v>69</v>
      </c>
      <c r="B82">
        <v>39</v>
      </c>
      <c r="C82" s="23">
        <v>1.8564356435643563E-3</v>
      </c>
      <c r="D82">
        <v>31</v>
      </c>
    </row>
    <row r="83" spans="1:4" x14ac:dyDescent="0.25">
      <c r="A83" t="s">
        <v>176</v>
      </c>
      <c r="B83">
        <v>15</v>
      </c>
      <c r="C83" s="23">
        <v>7.1401370906321406E-4</v>
      </c>
      <c r="D83">
        <v>15</v>
      </c>
    </row>
    <row r="84" spans="1:4" x14ac:dyDescent="0.25">
      <c r="A84" t="s">
        <v>177</v>
      </c>
      <c r="B84">
        <v>62</v>
      </c>
      <c r="C84" s="23">
        <v>2.9512566641279512E-3</v>
      </c>
      <c r="D84">
        <v>61</v>
      </c>
    </row>
    <row r="85" spans="1:4" x14ac:dyDescent="0.25">
      <c r="A85" t="s">
        <v>119</v>
      </c>
      <c r="B85">
        <v>396</v>
      </c>
      <c r="C85" s="23">
        <v>1.884996191926885E-2</v>
      </c>
      <c r="D85">
        <v>389</v>
      </c>
    </row>
    <row r="86" spans="1:4" x14ac:dyDescent="0.25">
      <c r="A86" t="s">
        <v>178</v>
      </c>
      <c r="B86">
        <v>201</v>
      </c>
      <c r="C86" s="23">
        <v>9.5677837014470669E-3</v>
      </c>
      <c r="D86">
        <v>189</v>
      </c>
    </row>
    <row r="87" spans="1:4" x14ac:dyDescent="0.25">
      <c r="A87" t="s">
        <v>59</v>
      </c>
      <c r="B87">
        <v>88</v>
      </c>
      <c r="C87" s="23">
        <v>4.1888804265041886E-3</v>
      </c>
      <c r="D87">
        <v>87</v>
      </c>
    </row>
    <row r="88" spans="1:4" x14ac:dyDescent="0.25">
      <c r="A88" t="s">
        <v>51</v>
      </c>
      <c r="B88">
        <v>867</v>
      </c>
      <c r="C88" s="23">
        <v>4.1269992383853767E-2</v>
      </c>
      <c r="D88">
        <v>839</v>
      </c>
    </row>
    <row r="89" spans="1:4" x14ac:dyDescent="0.25">
      <c r="A89" t="s">
        <v>128</v>
      </c>
      <c r="B89">
        <v>98</v>
      </c>
      <c r="C89" s="23">
        <v>4.6648895658796645E-3</v>
      </c>
      <c r="D89">
        <v>105</v>
      </c>
    </row>
    <row r="90" spans="1:4" x14ac:dyDescent="0.25">
      <c r="A90" t="s">
        <v>179</v>
      </c>
      <c r="B90">
        <v>0</v>
      </c>
      <c r="C90" s="23">
        <v>0</v>
      </c>
    </row>
    <row r="91" spans="1:4" x14ac:dyDescent="0.25">
      <c r="A91" t="s">
        <v>180</v>
      </c>
      <c r="B91">
        <v>1</v>
      </c>
      <c r="C91" s="23">
        <v>4.7600913937547602E-5</v>
      </c>
      <c r="D91" t="s">
        <v>203</v>
      </c>
    </row>
    <row r="92" spans="1:4" x14ac:dyDescent="0.25">
      <c r="A92" t="s">
        <v>132</v>
      </c>
      <c r="B92">
        <v>21008</v>
      </c>
      <c r="C92" s="23">
        <v>1</v>
      </c>
      <c r="D92">
        <v>20952</v>
      </c>
    </row>
  </sheetData>
  <sortState xmlns:xlrd2="http://schemas.microsoft.com/office/spreadsheetml/2017/richdata2" ref="M4:R42">
    <sortCondition ref="Q4:Q42"/>
  </sortState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BC4DB9-A3FA-45AB-AA91-63724EA0D65E}">
  <sheetPr>
    <tabColor theme="9" tint="0.59999389629810485"/>
  </sheetPr>
  <dimension ref="A1:AC88"/>
  <sheetViews>
    <sheetView zoomScale="85" zoomScaleNormal="85" workbookViewId="0">
      <selection activeCell="A9" sqref="A8:F39"/>
    </sheetView>
  </sheetViews>
  <sheetFormatPr baseColWidth="10" defaultColWidth="11.42578125" defaultRowHeight="15" x14ac:dyDescent="0.25"/>
  <cols>
    <col min="1" max="1" width="22" style="1" customWidth="1"/>
    <col min="2" max="5" width="11.42578125" style="1"/>
    <col min="6" max="6" width="13.5703125" style="1" customWidth="1"/>
    <col min="7" max="16384" width="11.42578125" style="1"/>
  </cols>
  <sheetData>
    <row r="1" spans="1:7" x14ac:dyDescent="0.25">
      <c r="A1" s="2" t="s">
        <v>28</v>
      </c>
      <c r="B1" s="207" t="s">
        <v>258</v>
      </c>
      <c r="C1" s="36"/>
    </row>
    <row r="3" spans="1:7" ht="18.75" x14ac:dyDescent="0.3">
      <c r="A3" s="29" t="s">
        <v>3</v>
      </c>
    </row>
    <row r="5" spans="1:7" x14ac:dyDescent="0.25">
      <c r="A5" s="28" t="str">
        <f>Índex!A18</f>
        <v>GE2</v>
      </c>
      <c r="C5" s="28" t="str">
        <f>Índex!A7</f>
        <v>1r trimestre 2026</v>
      </c>
    </row>
    <row r="6" spans="1:7" ht="15.75" thickBot="1" x14ac:dyDescent="0.3">
      <c r="A6" s="30" t="str">
        <f>Índex!B18</f>
        <v>Variació interanual comptes de cotització. Baix Llobregat.</v>
      </c>
      <c r="B6" s="31"/>
      <c r="C6" s="31"/>
      <c r="D6" s="31"/>
      <c r="E6" s="31"/>
      <c r="F6" s="31"/>
      <c r="G6" s="31"/>
    </row>
    <row r="8" spans="1:7" ht="15" customHeight="1" x14ac:dyDescent="0.25">
      <c r="B8" s="306" t="s">
        <v>33</v>
      </c>
      <c r="C8" s="306" t="s">
        <v>75</v>
      </c>
      <c r="D8" s="307" t="s">
        <v>76</v>
      </c>
      <c r="E8" s="307"/>
      <c r="F8" s="307"/>
    </row>
    <row r="9" spans="1:7" x14ac:dyDescent="0.25">
      <c r="B9" s="306" t="s">
        <v>33</v>
      </c>
      <c r="C9" s="306"/>
      <c r="D9" s="54">
        <v>2025</v>
      </c>
      <c r="E9" s="54">
        <v>2019</v>
      </c>
      <c r="F9" s="54">
        <v>2008</v>
      </c>
    </row>
    <row r="10" spans="1:7" x14ac:dyDescent="0.25">
      <c r="A10" s="55" t="s">
        <v>77</v>
      </c>
      <c r="B10" s="56">
        <v>372</v>
      </c>
      <c r="C10" s="57">
        <v>1.7643710870802503E-2</v>
      </c>
      <c r="D10" s="58">
        <v>-8.0000000000000002E-3</v>
      </c>
      <c r="E10" s="58">
        <v>-0.13286713286713286</v>
      </c>
      <c r="F10" s="58">
        <v>-0.11004784688995216</v>
      </c>
    </row>
    <row r="11" spans="1:7" x14ac:dyDescent="0.25">
      <c r="A11" s="55" t="s">
        <v>78</v>
      </c>
      <c r="B11" s="56">
        <v>141</v>
      </c>
      <c r="C11" s="57">
        <v>6.6875355719977232E-3</v>
      </c>
      <c r="D11" s="58">
        <v>2.9197080291970802E-2</v>
      </c>
      <c r="E11" s="58">
        <v>-1.3986013986013986E-2</v>
      </c>
      <c r="F11" s="58">
        <v>-0.11874999999999999</v>
      </c>
    </row>
    <row r="12" spans="1:7" x14ac:dyDescent="0.25">
      <c r="A12" s="55" t="s">
        <v>79</v>
      </c>
      <c r="B12" s="56">
        <v>1798</v>
      </c>
      <c r="C12" s="57">
        <v>8.5277935875545441E-2</v>
      </c>
      <c r="D12" s="58">
        <v>5.030743432084964E-3</v>
      </c>
      <c r="E12" s="58">
        <v>5.5928411633109623E-3</v>
      </c>
      <c r="F12" s="58">
        <v>-3.4889962426194313E-2</v>
      </c>
    </row>
    <row r="13" spans="1:7" x14ac:dyDescent="0.25">
      <c r="A13" s="55" t="s">
        <v>80</v>
      </c>
      <c r="B13" s="56">
        <v>66</v>
      </c>
      <c r="C13" s="57">
        <v>3.1303357996585088E-3</v>
      </c>
      <c r="D13" s="58">
        <v>-2.9411764705882353E-2</v>
      </c>
      <c r="E13" s="58">
        <v>-2.9411764705882353E-2</v>
      </c>
      <c r="F13" s="58">
        <v>-0.3125</v>
      </c>
    </row>
    <row r="14" spans="1:7" x14ac:dyDescent="0.25">
      <c r="A14" s="55" t="s">
        <v>81</v>
      </c>
      <c r="B14" s="56">
        <v>235</v>
      </c>
      <c r="C14" s="57">
        <v>1.1145892619996206E-2</v>
      </c>
      <c r="D14" s="58">
        <v>-4.2372881355932203E-3</v>
      </c>
      <c r="E14" s="58">
        <v>-0.06</v>
      </c>
      <c r="F14" s="58">
        <v>1.2931034482758621E-2</v>
      </c>
    </row>
    <row r="15" spans="1:7" x14ac:dyDescent="0.25">
      <c r="A15" s="55" t="s">
        <v>82</v>
      </c>
      <c r="B15" s="56">
        <v>82</v>
      </c>
      <c r="C15" s="57">
        <v>3.8892050844242078E-3</v>
      </c>
      <c r="D15" s="58">
        <v>1.2345679012345678E-2</v>
      </c>
      <c r="E15" s="58">
        <v>-0.11827956989247312</v>
      </c>
      <c r="F15" s="58">
        <v>-0.10869565217391304</v>
      </c>
    </row>
    <row r="16" spans="1:7" x14ac:dyDescent="0.25">
      <c r="A16" s="55" t="s">
        <v>83</v>
      </c>
      <c r="B16" s="56">
        <v>255</v>
      </c>
      <c r="C16" s="57">
        <v>1.2094479225953329E-2</v>
      </c>
      <c r="D16" s="58">
        <v>-1.1627906976744186E-2</v>
      </c>
      <c r="E16" s="58">
        <v>9.4420600858369105E-2</v>
      </c>
      <c r="F16" s="58">
        <v>-0.12371134020618557</v>
      </c>
    </row>
    <row r="17" spans="1:6" x14ac:dyDescent="0.25">
      <c r="A17" s="55" t="s">
        <v>84</v>
      </c>
      <c r="B17" s="56">
        <v>2493</v>
      </c>
      <c r="C17" s="57">
        <v>0.11824132043255549</v>
      </c>
      <c r="D17" s="58">
        <v>9.3117408906882599E-3</v>
      </c>
      <c r="E17" s="58">
        <v>-1.0714285714285714E-2</v>
      </c>
      <c r="F17" s="58">
        <v>-6.803738317757009E-2</v>
      </c>
    </row>
    <row r="18" spans="1:6" x14ac:dyDescent="0.25">
      <c r="A18" s="55" t="s">
        <v>87</v>
      </c>
      <c r="B18" s="56">
        <v>563</v>
      </c>
      <c r="C18" s="57">
        <v>2.6702712957693036E-2</v>
      </c>
      <c r="D18" s="58">
        <v>-1.5734265734265736E-2</v>
      </c>
      <c r="E18" s="58">
        <v>-3.5958904109589039E-2</v>
      </c>
      <c r="F18" s="58">
        <v>-0.18287373004354138</v>
      </c>
    </row>
    <row r="19" spans="1:6" x14ac:dyDescent="0.25">
      <c r="A19" s="55" t="s">
        <v>88</v>
      </c>
      <c r="B19" s="56">
        <v>1194</v>
      </c>
      <c r="C19" s="57">
        <v>5.6630620375640296E-2</v>
      </c>
      <c r="D19" s="58">
        <v>2.1385799828913601E-2</v>
      </c>
      <c r="E19" s="58">
        <v>-6.7187499999999997E-2</v>
      </c>
      <c r="F19" s="58">
        <v>-0.20399999999999999</v>
      </c>
    </row>
    <row r="20" spans="1:6" x14ac:dyDescent="0.25">
      <c r="A20" s="55" t="s">
        <v>89</v>
      </c>
      <c r="B20" s="56">
        <v>1270</v>
      </c>
      <c r="C20" s="57">
        <v>6.0235249478277367E-2</v>
      </c>
      <c r="D20" s="58">
        <v>1.6E-2</v>
      </c>
      <c r="E20" s="58">
        <v>-7.4344023323615158E-2</v>
      </c>
      <c r="F20" s="58">
        <v>-0.15333333333333332</v>
      </c>
    </row>
    <row r="21" spans="1:6" x14ac:dyDescent="0.25">
      <c r="A21" s="55" t="s">
        <v>91</v>
      </c>
      <c r="B21" s="56">
        <v>741</v>
      </c>
      <c r="C21" s="57">
        <v>3.5145133750711439E-2</v>
      </c>
      <c r="D21" s="58">
        <v>-6.7024128686327079E-3</v>
      </c>
      <c r="E21" s="58">
        <v>-7.1428571428571425E-2</v>
      </c>
      <c r="F21" s="58">
        <v>-0.14335260115606938</v>
      </c>
    </row>
    <row r="22" spans="1:6" x14ac:dyDescent="0.25">
      <c r="A22" s="55" t="s">
        <v>92</v>
      </c>
      <c r="B22" s="56">
        <v>856</v>
      </c>
      <c r="C22" s="57">
        <v>4.0599506734964902E-2</v>
      </c>
      <c r="D22" s="58">
        <v>1.66270783847981E-2</v>
      </c>
      <c r="E22" s="58">
        <v>-5.9340659340659338E-2</v>
      </c>
      <c r="F22" s="58">
        <v>-9.799789251844046E-2</v>
      </c>
    </row>
    <row r="23" spans="1:6" x14ac:dyDescent="0.25">
      <c r="A23" s="55" t="s">
        <v>93</v>
      </c>
      <c r="B23" s="56">
        <v>507</v>
      </c>
      <c r="C23" s="57">
        <v>2.4046670461013091E-2</v>
      </c>
      <c r="D23" s="58">
        <v>1.1976047904191617E-2</v>
      </c>
      <c r="E23" s="58">
        <v>-3.2442748091603052E-2</v>
      </c>
      <c r="F23" s="58">
        <v>-0.23413897280966767</v>
      </c>
    </row>
    <row r="24" spans="1:6" x14ac:dyDescent="0.25">
      <c r="A24" s="55" t="s">
        <v>94</v>
      </c>
      <c r="B24" s="56">
        <v>298</v>
      </c>
      <c r="C24" s="57">
        <v>1.4133940428761146E-2</v>
      </c>
      <c r="D24" s="58">
        <v>-6.6666666666666671E-3</v>
      </c>
      <c r="E24" s="58">
        <v>-5.6962025316455694E-2</v>
      </c>
      <c r="F24" s="58">
        <v>2.0547945205479451E-2</v>
      </c>
    </row>
    <row r="25" spans="1:6" x14ac:dyDescent="0.25">
      <c r="A25" s="55" t="s">
        <v>190</v>
      </c>
      <c r="B25" s="56">
        <v>108</v>
      </c>
      <c r="C25" s="57">
        <v>5.1223676721684694E-3</v>
      </c>
      <c r="D25" s="58">
        <v>2.8571428571428571E-2</v>
      </c>
      <c r="E25" s="58">
        <v>-8.4745762711864403E-2</v>
      </c>
      <c r="F25" s="58">
        <v>-0.14960629921259844</v>
      </c>
    </row>
    <row r="26" spans="1:6" x14ac:dyDescent="0.25">
      <c r="A26" s="55" t="s">
        <v>191</v>
      </c>
      <c r="B26" s="56">
        <v>198</v>
      </c>
      <c r="C26" s="57">
        <v>9.3910073989755261E-3</v>
      </c>
      <c r="D26" s="58">
        <v>1.5384615384615385E-2</v>
      </c>
      <c r="E26" s="58">
        <v>-0.11607142857142858</v>
      </c>
      <c r="F26" s="58">
        <v>-0.26119402985074625</v>
      </c>
    </row>
    <row r="27" spans="1:6" x14ac:dyDescent="0.25">
      <c r="A27" s="55" t="s">
        <v>192</v>
      </c>
      <c r="B27" s="56">
        <v>1723</v>
      </c>
      <c r="C27" s="57">
        <v>8.1720736103206223E-2</v>
      </c>
      <c r="D27" s="58">
        <v>-8.6306098964326807E-3</v>
      </c>
      <c r="E27" s="58">
        <v>-8.3997873471557682E-2</v>
      </c>
      <c r="F27" s="58">
        <v>-5.8469945355191254E-2</v>
      </c>
    </row>
    <row r="28" spans="1:6" x14ac:dyDescent="0.25">
      <c r="A28" s="55" t="s">
        <v>95</v>
      </c>
      <c r="B28" s="56">
        <v>740</v>
      </c>
      <c r="C28" s="57">
        <v>3.5097704420413586E-2</v>
      </c>
      <c r="D28" s="58">
        <v>4.0705563093622792E-3</v>
      </c>
      <c r="E28" s="58">
        <v>-0.14746543778801843</v>
      </c>
      <c r="F28" s="58">
        <v>-0.14450867052023122</v>
      </c>
    </row>
    <row r="29" spans="1:6" x14ac:dyDescent="0.25">
      <c r="A29" s="55" t="s">
        <v>96</v>
      </c>
      <c r="B29" s="56">
        <v>1889</v>
      </c>
      <c r="C29" s="57">
        <v>8.9594004932650351E-2</v>
      </c>
      <c r="D29" s="58">
        <v>7.4666666666666666E-3</v>
      </c>
      <c r="E29" s="58">
        <v>-6.0199004975124377E-2</v>
      </c>
      <c r="F29" s="58">
        <v>-0.15631978561857973</v>
      </c>
    </row>
    <row r="30" spans="1:6" x14ac:dyDescent="0.25">
      <c r="A30" s="55" t="s">
        <v>97</v>
      </c>
      <c r="B30" s="56">
        <v>77</v>
      </c>
      <c r="C30" s="57">
        <v>3.6520584329349268E-3</v>
      </c>
      <c r="D30" s="58">
        <v>-6.097560975609756E-2</v>
      </c>
      <c r="E30" s="58">
        <v>-0.23</v>
      </c>
      <c r="F30" s="58">
        <v>-0.35294117647058826</v>
      </c>
    </row>
    <row r="31" spans="1:6" x14ac:dyDescent="0.25">
      <c r="A31" s="55" t="s">
        <v>98</v>
      </c>
      <c r="B31" s="56">
        <v>285</v>
      </c>
      <c r="C31" s="57">
        <v>1.3517359134889015E-2</v>
      </c>
      <c r="D31" s="58">
        <v>4.0145985401459854E-2</v>
      </c>
      <c r="E31" s="58">
        <v>4.3956043956043959E-2</v>
      </c>
      <c r="F31" s="58">
        <v>4.0145985401459854E-2</v>
      </c>
    </row>
    <row r="32" spans="1:6" x14ac:dyDescent="0.25">
      <c r="A32" s="55" t="s">
        <v>99</v>
      </c>
      <c r="B32" s="56">
        <v>1040</v>
      </c>
      <c r="C32" s="57">
        <v>4.9326503509770442E-2</v>
      </c>
      <c r="D32" s="58">
        <v>1.4634146341463415E-2</v>
      </c>
      <c r="E32" s="58">
        <v>-3.165735567970205E-2</v>
      </c>
      <c r="F32" s="58">
        <v>-0.1318864774624374</v>
      </c>
    </row>
    <row r="33" spans="1:9" x14ac:dyDescent="0.25">
      <c r="A33" s="55" t="s">
        <v>100</v>
      </c>
      <c r="B33" s="56">
        <v>829</v>
      </c>
      <c r="C33" s="57">
        <v>3.9318914816922783E-2</v>
      </c>
      <c r="D33" s="58">
        <v>2.3456790123456792E-2</v>
      </c>
      <c r="E33" s="58">
        <v>-8.1949058693244745E-2</v>
      </c>
      <c r="F33" s="58">
        <v>-0.1319371727748691</v>
      </c>
    </row>
    <row r="34" spans="1:9" x14ac:dyDescent="0.25">
      <c r="A34" s="55" t="s">
        <v>101</v>
      </c>
      <c r="B34" s="56">
        <v>736</v>
      </c>
      <c r="C34" s="57">
        <v>3.490798709922216E-2</v>
      </c>
      <c r="D34" s="58">
        <v>6.8399452804377564E-3</v>
      </c>
      <c r="E34" s="58">
        <v>-0.10134310134310134</v>
      </c>
      <c r="F34" s="58">
        <v>-1.4725568942436412E-2</v>
      </c>
    </row>
    <row r="35" spans="1:9" x14ac:dyDescent="0.25">
      <c r="A35" s="55" t="s">
        <v>102</v>
      </c>
      <c r="B35" s="56">
        <v>601</v>
      </c>
      <c r="C35" s="57">
        <v>2.8505027509011571E-2</v>
      </c>
      <c r="D35" s="58">
        <v>-1.4754098360655738E-2</v>
      </c>
      <c r="E35" s="58">
        <v>-4.9050632911392403E-2</v>
      </c>
      <c r="F35" s="58">
        <v>-0.2449748743718593</v>
      </c>
    </row>
    <row r="36" spans="1:9" x14ac:dyDescent="0.25">
      <c r="A36" s="55" t="s">
        <v>103</v>
      </c>
      <c r="B36" s="56">
        <v>172</v>
      </c>
      <c r="C36" s="57">
        <v>8.1578448112312654E-3</v>
      </c>
      <c r="D36" s="58">
        <v>5.5214723926380369E-2</v>
      </c>
      <c r="E36" s="58">
        <v>-6.0109289617486336E-2</v>
      </c>
      <c r="F36" s="58">
        <v>-0.1650485436893204</v>
      </c>
    </row>
    <row r="37" spans="1:9" x14ac:dyDescent="0.25">
      <c r="A37" s="55" t="s">
        <v>104</v>
      </c>
      <c r="B37" s="56">
        <v>107</v>
      </c>
      <c r="C37" s="57">
        <v>5.0749383418706127E-3</v>
      </c>
      <c r="D37" s="58">
        <v>-4.4642857142857144E-2</v>
      </c>
      <c r="E37" s="58">
        <v>-0.13709677419354838</v>
      </c>
      <c r="F37" s="58">
        <v>-0.14399999999999999</v>
      </c>
    </row>
    <row r="38" spans="1:9" x14ac:dyDescent="0.25">
      <c r="A38" s="55" t="s">
        <v>105</v>
      </c>
      <c r="B38" s="56">
        <v>300</v>
      </c>
      <c r="C38" s="57">
        <v>1.4228799089356859E-2</v>
      </c>
      <c r="D38" s="58">
        <v>1.3513513513513514E-2</v>
      </c>
      <c r="E38" s="58">
        <v>0</v>
      </c>
      <c r="F38" s="58">
        <v>-0.18032786885245902</v>
      </c>
    </row>
    <row r="39" spans="1:9" x14ac:dyDescent="0.25">
      <c r="A39" s="55" t="s">
        <v>106</v>
      </c>
      <c r="B39" s="56">
        <v>1408</v>
      </c>
      <c r="C39" s="57">
        <v>6.6780497059381522E-2</v>
      </c>
      <c r="D39" s="58">
        <v>-2.1261516654854712E-3</v>
      </c>
      <c r="E39" s="58">
        <v>-8.8673139158576053E-2</v>
      </c>
      <c r="F39" s="58">
        <v>-0.13936430317848411</v>
      </c>
    </row>
    <row r="40" spans="1:9" x14ac:dyDescent="0.25">
      <c r="A40" s="59" t="s">
        <v>29</v>
      </c>
      <c r="B40" s="200">
        <v>21084</v>
      </c>
      <c r="C40" s="61">
        <v>1</v>
      </c>
      <c r="D40" s="58">
        <v>6.0120240480961923E-3</v>
      </c>
      <c r="E40" s="58">
        <v>-5.7150523209015293E-2</v>
      </c>
      <c r="F40" s="58">
        <v>-0.12277928021635115</v>
      </c>
    </row>
    <row r="42" spans="1:9" x14ac:dyDescent="0.25">
      <c r="A42" s="43" t="s">
        <v>34</v>
      </c>
    </row>
    <row r="43" spans="1:9" hidden="1" x14ac:dyDescent="0.25">
      <c r="A43" s="36"/>
      <c r="B43" s="36"/>
      <c r="C43" s="36"/>
      <c r="D43" s="36"/>
      <c r="E43" s="36"/>
      <c r="F43" s="36"/>
      <c r="G43" s="36"/>
      <c r="H43" s="36"/>
      <c r="I43" s="36"/>
    </row>
    <row r="44" spans="1:9" s="36" customFormat="1" hidden="1" x14ac:dyDescent="0.25">
      <c r="B44" s="36" t="s">
        <v>181</v>
      </c>
    </row>
    <row r="45" spans="1:9" s="36" customFormat="1" hidden="1" x14ac:dyDescent="0.25">
      <c r="B45" s="36">
        <v>2023</v>
      </c>
      <c r="C45" s="36">
        <v>2022</v>
      </c>
      <c r="D45" s="36">
        <v>2021</v>
      </c>
      <c r="E45" s="36">
        <v>2008</v>
      </c>
    </row>
    <row r="46" spans="1:9" s="36" customFormat="1" hidden="1" x14ac:dyDescent="0.25">
      <c r="A46" t="s">
        <v>77</v>
      </c>
      <c r="B46">
        <v>387</v>
      </c>
      <c r="C46">
        <v>395</v>
      </c>
      <c r="D46">
        <v>397</v>
      </c>
      <c r="E46">
        <v>418</v>
      </c>
    </row>
    <row r="47" spans="1:9" s="36" customFormat="1" hidden="1" x14ac:dyDescent="0.25">
      <c r="A47" t="s">
        <v>78</v>
      </c>
      <c r="B47">
        <v>146</v>
      </c>
      <c r="C47">
        <v>144</v>
      </c>
      <c r="D47">
        <v>135</v>
      </c>
      <c r="E47">
        <v>160</v>
      </c>
    </row>
    <row r="48" spans="1:9" s="36" customFormat="1" hidden="1" x14ac:dyDescent="0.25">
      <c r="A48" t="s">
        <v>79</v>
      </c>
      <c r="B48">
        <v>1723</v>
      </c>
      <c r="C48">
        <v>1724</v>
      </c>
      <c r="D48">
        <v>1672</v>
      </c>
      <c r="E48">
        <v>1863</v>
      </c>
    </row>
    <row r="49" spans="1:5" s="36" customFormat="1" hidden="1" x14ac:dyDescent="0.25">
      <c r="A49" t="s">
        <v>80</v>
      </c>
      <c r="B49">
        <v>66</v>
      </c>
      <c r="C49">
        <v>62</v>
      </c>
      <c r="D49">
        <v>56</v>
      </c>
      <c r="E49">
        <v>96</v>
      </c>
    </row>
    <row r="50" spans="1:5" s="36" customFormat="1" hidden="1" x14ac:dyDescent="0.25">
      <c r="A50" t="s">
        <v>81</v>
      </c>
      <c r="B50">
        <v>247</v>
      </c>
      <c r="C50">
        <v>241</v>
      </c>
      <c r="D50">
        <v>239</v>
      </c>
      <c r="E50">
        <v>232</v>
      </c>
    </row>
    <row r="51" spans="1:5" s="36" customFormat="1" hidden="1" x14ac:dyDescent="0.25">
      <c r="A51" t="s">
        <v>82</v>
      </c>
      <c r="B51">
        <v>80</v>
      </c>
      <c r="C51">
        <v>84</v>
      </c>
      <c r="D51">
        <v>84</v>
      </c>
      <c r="E51">
        <v>92</v>
      </c>
    </row>
    <row r="52" spans="1:5" s="36" customFormat="1" hidden="1" x14ac:dyDescent="0.25">
      <c r="A52" t="s">
        <v>83</v>
      </c>
      <c r="B52">
        <v>239</v>
      </c>
      <c r="C52">
        <v>233</v>
      </c>
      <c r="D52">
        <v>218</v>
      </c>
      <c r="E52">
        <v>291</v>
      </c>
    </row>
    <row r="53" spans="1:5" s="36" customFormat="1" hidden="1" x14ac:dyDescent="0.25">
      <c r="A53" t="s">
        <v>84</v>
      </c>
      <c r="B53">
        <v>2372</v>
      </c>
      <c r="C53">
        <v>2383</v>
      </c>
      <c r="D53">
        <v>2365</v>
      </c>
      <c r="E53">
        <v>2675</v>
      </c>
    </row>
    <row r="54" spans="1:5" s="36" customFormat="1" hidden="1" x14ac:dyDescent="0.25">
      <c r="A54" t="s">
        <v>87</v>
      </c>
      <c r="B54">
        <v>565</v>
      </c>
      <c r="C54">
        <v>567</v>
      </c>
      <c r="D54">
        <v>550</v>
      </c>
      <c r="E54">
        <v>689</v>
      </c>
    </row>
    <row r="55" spans="1:5" s="36" customFormat="1" hidden="1" x14ac:dyDescent="0.25">
      <c r="A55" t="s">
        <v>88</v>
      </c>
      <c r="B55">
        <v>1180</v>
      </c>
      <c r="C55">
        <v>1214</v>
      </c>
      <c r="D55">
        <v>1167</v>
      </c>
      <c r="E55">
        <v>1500</v>
      </c>
    </row>
    <row r="56" spans="1:5" s="36" customFormat="1" hidden="1" x14ac:dyDescent="0.25">
      <c r="A56" t="s">
        <v>89</v>
      </c>
      <c r="B56">
        <v>1242</v>
      </c>
      <c r="C56">
        <v>1257</v>
      </c>
      <c r="D56">
        <v>1250</v>
      </c>
      <c r="E56">
        <v>1500</v>
      </c>
    </row>
    <row r="57" spans="1:5" s="36" customFormat="1" hidden="1" x14ac:dyDescent="0.25">
      <c r="A57" t="s">
        <v>91</v>
      </c>
      <c r="B57">
        <v>735</v>
      </c>
      <c r="C57">
        <v>725</v>
      </c>
      <c r="D57">
        <v>713</v>
      </c>
      <c r="E57">
        <v>865</v>
      </c>
    </row>
    <row r="58" spans="1:5" s="36" customFormat="1" hidden="1" x14ac:dyDescent="0.25">
      <c r="A58" t="s">
        <v>92</v>
      </c>
      <c r="B58">
        <v>833</v>
      </c>
      <c r="C58">
        <v>872</v>
      </c>
      <c r="D58">
        <v>840</v>
      </c>
      <c r="E58">
        <v>949</v>
      </c>
    </row>
    <row r="59" spans="1:5" s="36" customFormat="1" hidden="1" x14ac:dyDescent="0.25">
      <c r="A59" t="s">
        <v>93</v>
      </c>
      <c r="B59">
        <v>488</v>
      </c>
      <c r="C59">
        <v>497</v>
      </c>
      <c r="D59">
        <v>501</v>
      </c>
      <c r="E59">
        <v>662</v>
      </c>
    </row>
    <row r="60" spans="1:5" s="36" customFormat="1" hidden="1" x14ac:dyDescent="0.25">
      <c r="A60" t="s">
        <v>94</v>
      </c>
      <c r="B60">
        <v>311</v>
      </c>
      <c r="C60">
        <v>309</v>
      </c>
      <c r="D60">
        <v>294</v>
      </c>
      <c r="E60">
        <v>292</v>
      </c>
    </row>
    <row r="61" spans="1:5" s="36" customFormat="1" hidden="1" x14ac:dyDescent="0.25">
      <c r="A61" t="s">
        <v>190</v>
      </c>
      <c r="B61">
        <v>114</v>
      </c>
      <c r="C61">
        <v>110</v>
      </c>
      <c r="D61">
        <v>113</v>
      </c>
      <c r="E61">
        <v>127</v>
      </c>
    </row>
    <row r="62" spans="1:5" s="36" customFormat="1" hidden="1" x14ac:dyDescent="0.25">
      <c r="A62" t="s">
        <v>191</v>
      </c>
      <c r="B62">
        <v>201</v>
      </c>
      <c r="C62">
        <v>203</v>
      </c>
      <c r="D62">
        <v>207</v>
      </c>
      <c r="E62">
        <v>268</v>
      </c>
    </row>
    <row r="63" spans="1:5" s="36" customFormat="1" hidden="1" x14ac:dyDescent="0.25">
      <c r="A63" t="s">
        <v>192</v>
      </c>
      <c r="B63">
        <v>1745</v>
      </c>
      <c r="C63">
        <v>1749</v>
      </c>
      <c r="D63">
        <v>1701</v>
      </c>
      <c r="E63">
        <v>1830</v>
      </c>
    </row>
    <row r="64" spans="1:5" s="36" customFormat="1" hidden="1" x14ac:dyDescent="0.25">
      <c r="A64" t="s">
        <v>95</v>
      </c>
      <c r="B64">
        <v>771</v>
      </c>
      <c r="C64">
        <v>796</v>
      </c>
      <c r="D64">
        <v>788</v>
      </c>
      <c r="E64">
        <v>865</v>
      </c>
    </row>
    <row r="65" spans="1:29" s="36" customFormat="1" hidden="1" x14ac:dyDescent="0.25">
      <c r="A65" t="s">
        <v>96</v>
      </c>
      <c r="B65">
        <v>1881</v>
      </c>
      <c r="C65">
        <v>1871</v>
      </c>
      <c r="D65">
        <v>1861</v>
      </c>
      <c r="E65">
        <v>2239</v>
      </c>
    </row>
    <row r="66" spans="1:29" s="36" customFormat="1" hidden="1" x14ac:dyDescent="0.25">
      <c r="A66" t="s">
        <v>97</v>
      </c>
      <c r="B66">
        <v>79</v>
      </c>
      <c r="C66">
        <v>80</v>
      </c>
      <c r="D66">
        <v>90</v>
      </c>
      <c r="E66">
        <v>119</v>
      </c>
    </row>
    <row r="67" spans="1:29" s="36" customFormat="1" hidden="1" x14ac:dyDescent="0.25">
      <c r="A67" t="s">
        <v>98</v>
      </c>
      <c r="B67">
        <v>258</v>
      </c>
      <c r="C67">
        <v>260</v>
      </c>
      <c r="D67">
        <v>259</v>
      </c>
      <c r="E67">
        <v>274</v>
      </c>
    </row>
    <row r="68" spans="1:29" s="36" customFormat="1" hidden="1" x14ac:dyDescent="0.25">
      <c r="A68" t="s">
        <v>99</v>
      </c>
      <c r="B68">
        <v>1011</v>
      </c>
      <c r="C68">
        <v>1038</v>
      </c>
      <c r="D68">
        <v>1031</v>
      </c>
      <c r="E68">
        <v>1198</v>
      </c>
    </row>
    <row r="69" spans="1:29" s="36" customFormat="1" hidden="1" x14ac:dyDescent="0.25">
      <c r="A69" t="s">
        <v>100</v>
      </c>
      <c r="B69">
        <v>809</v>
      </c>
      <c r="C69">
        <v>821</v>
      </c>
      <c r="D69">
        <v>813</v>
      </c>
      <c r="E69">
        <v>955</v>
      </c>
    </row>
    <row r="70" spans="1:29" s="36" customFormat="1" hidden="1" x14ac:dyDescent="0.25">
      <c r="A70" t="s">
        <v>101</v>
      </c>
      <c r="B70">
        <v>728</v>
      </c>
      <c r="C70">
        <v>730</v>
      </c>
      <c r="D70">
        <v>739</v>
      </c>
      <c r="E70">
        <v>747</v>
      </c>
    </row>
    <row r="71" spans="1:29" s="36" customFormat="1" hidden="1" x14ac:dyDescent="0.25">
      <c r="A71" t="s">
        <v>102</v>
      </c>
      <c r="B71">
        <v>587</v>
      </c>
      <c r="C71">
        <v>600</v>
      </c>
      <c r="D71">
        <v>592</v>
      </c>
      <c r="E71">
        <v>796</v>
      </c>
    </row>
    <row r="72" spans="1:29" s="36" customFormat="1" hidden="1" x14ac:dyDescent="0.25">
      <c r="A72" t="s">
        <v>103</v>
      </c>
      <c r="B72">
        <v>165</v>
      </c>
      <c r="C72">
        <v>175</v>
      </c>
      <c r="D72">
        <v>171</v>
      </c>
      <c r="E72">
        <v>206</v>
      </c>
    </row>
    <row r="73" spans="1:29" s="36" customFormat="1" hidden="1" x14ac:dyDescent="0.25">
      <c r="A73" t="s">
        <v>104</v>
      </c>
      <c r="B73">
        <v>117</v>
      </c>
      <c r="C73">
        <v>114</v>
      </c>
      <c r="D73">
        <v>112</v>
      </c>
      <c r="E73">
        <v>125</v>
      </c>
    </row>
    <row r="74" spans="1:29" s="36" customFormat="1" hidden="1" x14ac:dyDescent="0.25">
      <c r="A74" t="s">
        <v>105</v>
      </c>
      <c r="B74">
        <v>298</v>
      </c>
      <c r="C74">
        <v>299</v>
      </c>
      <c r="D74">
        <v>268</v>
      </c>
      <c r="E74">
        <v>366</v>
      </c>
    </row>
    <row r="75" spans="1:29" s="36" customFormat="1" hidden="1" x14ac:dyDescent="0.25">
      <c r="A75" t="s">
        <v>106</v>
      </c>
      <c r="B75">
        <v>1422</v>
      </c>
      <c r="C75">
        <v>1459</v>
      </c>
      <c r="D75">
        <v>1405</v>
      </c>
      <c r="E75">
        <v>1636</v>
      </c>
    </row>
    <row r="76" spans="1:29" hidden="1" x14ac:dyDescent="0.25">
      <c r="A76" t="s">
        <v>29</v>
      </c>
      <c r="B76">
        <v>20800</v>
      </c>
      <c r="C76">
        <v>21012</v>
      </c>
      <c r="D76">
        <v>20631</v>
      </c>
      <c r="E76">
        <v>24035</v>
      </c>
      <c r="F76" s="36"/>
      <c r="G76" s="36"/>
      <c r="H76" s="36"/>
      <c r="I76" s="36"/>
      <c r="J76" s="208"/>
      <c r="K76" s="208"/>
      <c r="L76" s="208"/>
      <c r="M76" s="208"/>
      <c r="N76" s="208"/>
      <c r="O76" s="208"/>
      <c r="P76" s="208"/>
      <c r="Q76" s="208"/>
      <c r="R76" s="208"/>
      <c r="S76" s="208"/>
      <c r="T76" s="208"/>
      <c r="U76" s="208"/>
      <c r="V76" s="208"/>
      <c r="W76" s="208"/>
      <c r="X76" s="208"/>
      <c r="Y76" s="208"/>
      <c r="Z76" s="208"/>
      <c r="AA76" s="208"/>
      <c r="AB76" s="208"/>
      <c r="AC76" s="208"/>
    </row>
    <row r="77" spans="1:29" hidden="1" x14ac:dyDescent="0.25">
      <c r="A77" s="36"/>
      <c r="B77" s="36"/>
      <c r="C77" s="36"/>
      <c r="D77" s="36"/>
      <c r="E77" s="36"/>
      <c r="F77" s="36"/>
      <c r="G77" s="36"/>
      <c r="H77" s="36"/>
      <c r="I77" s="36"/>
      <c r="J77" s="208"/>
      <c r="K77" s="208"/>
      <c r="L77" s="208"/>
      <c r="M77" s="208"/>
      <c r="N77" s="208"/>
      <c r="O77" s="208"/>
      <c r="P77" s="208"/>
      <c r="Q77" s="208"/>
      <c r="R77" s="208"/>
      <c r="S77" s="208"/>
      <c r="T77" s="208"/>
      <c r="U77" s="208"/>
      <c r="V77" s="208"/>
      <c r="W77" s="208"/>
      <c r="X77" s="208"/>
      <c r="Y77" s="208"/>
      <c r="Z77" s="208"/>
      <c r="AA77" s="208"/>
      <c r="AB77" s="208"/>
      <c r="AC77" s="208"/>
    </row>
    <row r="78" spans="1:29" s="36" customFormat="1" hidden="1" x14ac:dyDescent="0.25">
      <c r="A78" s="249" t="s">
        <v>211</v>
      </c>
      <c r="B78" s="250" t="s">
        <v>311</v>
      </c>
      <c r="C78" s="250" t="s">
        <v>312</v>
      </c>
      <c r="D78" s="250" t="s">
        <v>313</v>
      </c>
      <c r="E78" s="250" t="s">
        <v>314</v>
      </c>
      <c r="F78" s="250" t="s">
        <v>317</v>
      </c>
      <c r="G78" s="250" t="s">
        <v>318</v>
      </c>
      <c r="H78" s="250" t="s">
        <v>319</v>
      </c>
      <c r="I78" s="250" t="s">
        <v>315</v>
      </c>
      <c r="J78" s="250" t="s">
        <v>316</v>
      </c>
      <c r="K78" s="36" t="s">
        <v>216</v>
      </c>
      <c r="L78" s="208"/>
      <c r="M78" s="208"/>
      <c r="N78" s="208"/>
      <c r="O78" s="208"/>
      <c r="P78" s="208"/>
      <c r="Q78" s="208"/>
      <c r="R78" s="208"/>
      <c r="S78" s="208"/>
      <c r="T78" s="208"/>
      <c r="U78" s="208"/>
      <c r="V78" s="208"/>
      <c r="W78" s="208"/>
      <c r="X78" s="208"/>
      <c r="Y78" s="208"/>
      <c r="Z78" s="208"/>
      <c r="AA78" s="208"/>
      <c r="AB78" s="208"/>
      <c r="AC78" s="208"/>
    </row>
    <row r="79" spans="1:29" s="36" customFormat="1" hidden="1" x14ac:dyDescent="0.25">
      <c r="A79" s="36" t="s">
        <v>212</v>
      </c>
      <c r="B79" s="185">
        <f>+B53+B57+B69+B70+B68</f>
        <v>5655</v>
      </c>
      <c r="C79" s="185">
        <f>+C53+C57+C69+C70+C68</f>
        <v>5697</v>
      </c>
      <c r="D79" s="185">
        <f t="shared" ref="D79:E79" si="0">+D53+D57+D69+D70+D68</f>
        <v>5661</v>
      </c>
      <c r="E79" s="185">
        <f t="shared" si="0"/>
        <v>6440</v>
      </c>
      <c r="F79" s="251">
        <f>($B79-E79)/E79</f>
        <v>-0.12189440993788819</v>
      </c>
      <c r="G79" s="251" t="e">
        <f>($B79-#REF!)/#REF!</f>
        <v>#REF!</v>
      </c>
      <c r="H79" s="251" t="e">
        <f>($B79-#REF!)/#REF!</f>
        <v>#REF!</v>
      </c>
      <c r="I79" s="251">
        <f>($B79-D79)/D79</f>
        <v>-1.0598834128245894E-3</v>
      </c>
      <c r="J79" s="251">
        <f>($B79-C79)/C79</f>
        <v>-7.37230121116377E-3</v>
      </c>
      <c r="K79" s="36" t="s">
        <v>209</v>
      </c>
      <c r="L79" s="208"/>
      <c r="M79" s="208"/>
      <c r="N79" s="208"/>
      <c r="O79" s="208"/>
      <c r="P79" s="208"/>
      <c r="Q79" s="208"/>
      <c r="R79" s="208"/>
      <c r="S79" s="208"/>
      <c r="T79" s="208"/>
      <c r="U79" s="208"/>
      <c r="V79" s="208"/>
      <c r="W79" s="208"/>
      <c r="X79" s="208"/>
      <c r="Y79" s="208"/>
      <c r="Z79" s="208"/>
      <c r="AA79" s="208"/>
      <c r="AB79" s="208"/>
      <c r="AC79" s="208"/>
    </row>
    <row r="80" spans="1:29" s="36" customFormat="1" hidden="1" x14ac:dyDescent="0.25">
      <c r="A80" s="36" t="s">
        <v>213</v>
      </c>
      <c r="B80" s="185">
        <f>+B47+B48+B55+B58+B65+B66+B75</f>
        <v>7264</v>
      </c>
      <c r="C80" s="185">
        <f>+C47+C48+C55+C58+C65+C66+C75</f>
        <v>7364</v>
      </c>
      <c r="D80" s="185">
        <f t="shared" ref="D80:E80" si="1">+D47+D48+D55+D58+D65+D66+D75</f>
        <v>7170</v>
      </c>
      <c r="E80" s="185">
        <f t="shared" si="1"/>
        <v>8466</v>
      </c>
      <c r="F80" s="251">
        <f t="shared" ref="F80:F83" si="2">($B80-E80)/E80</f>
        <v>-0.14197968343964093</v>
      </c>
      <c r="G80" s="251" t="e">
        <f>($B80-#REF!)/#REF!</f>
        <v>#REF!</v>
      </c>
      <c r="H80" s="251" t="e">
        <f>($B80-#REF!)/#REF!</f>
        <v>#REF!</v>
      </c>
      <c r="I80" s="251">
        <f>($B80-D80)/D80</f>
        <v>1.3110181311018132E-2</v>
      </c>
      <c r="J80" s="251">
        <f>($B80-C80)/C80</f>
        <v>-1.3579576317218903E-2</v>
      </c>
      <c r="K80" s="36" t="s">
        <v>210</v>
      </c>
      <c r="L80" s="208"/>
      <c r="M80" s="208"/>
      <c r="N80" s="208"/>
      <c r="O80" s="208"/>
      <c r="P80" s="208"/>
      <c r="Q80" s="208"/>
      <c r="R80" s="208"/>
      <c r="S80" s="208"/>
      <c r="T80" s="208"/>
      <c r="U80" s="208"/>
      <c r="V80" s="208"/>
      <c r="W80" s="208"/>
      <c r="X80" s="208"/>
      <c r="Y80" s="208"/>
      <c r="Z80" s="208"/>
      <c r="AA80" s="208"/>
      <c r="AB80" s="208"/>
      <c r="AC80" s="208"/>
    </row>
    <row r="81" spans="1:29" s="36" customFormat="1" hidden="1" x14ac:dyDescent="0.25">
      <c r="A81" s="36" t="s">
        <v>214</v>
      </c>
      <c r="B81" s="185">
        <f>+B46+B49+B51+B56+B60+B62+B67+B64</f>
        <v>3316</v>
      </c>
      <c r="C81" s="185">
        <f>+C46+C49+C51+C56+C60+C62+C67+C64</f>
        <v>3366</v>
      </c>
      <c r="D81" s="185">
        <f t="shared" ref="D81:E81" si="3">+D46+D49+D51+D56+D60+D62+D67+D64</f>
        <v>3335</v>
      </c>
      <c r="E81" s="185">
        <f t="shared" si="3"/>
        <v>3805</v>
      </c>
      <c r="F81" s="251">
        <f t="shared" si="2"/>
        <v>-0.12851511169513799</v>
      </c>
      <c r="G81" s="251" t="e">
        <f>($B81-#REF!)/#REF!</f>
        <v>#REF!</v>
      </c>
      <c r="H81" s="251" t="e">
        <f>($B81-#REF!)/#REF!</f>
        <v>#REF!</v>
      </c>
      <c r="I81" s="251">
        <f>($B81-D81)/D81</f>
        <v>-5.6971514242878558E-3</v>
      </c>
      <c r="J81" s="251">
        <f>($B81-C81)/C81</f>
        <v>-1.4854426619132501E-2</v>
      </c>
      <c r="K81" s="36" t="s">
        <v>217</v>
      </c>
      <c r="L81" s="208"/>
      <c r="M81" s="208"/>
      <c r="N81" s="208"/>
      <c r="O81" s="208"/>
      <c r="P81" s="208"/>
      <c r="Q81" s="208"/>
      <c r="R81" s="208"/>
      <c r="S81" s="208"/>
      <c r="T81" s="208"/>
      <c r="U81" s="208"/>
      <c r="V81" s="208"/>
      <c r="W81" s="208"/>
      <c r="X81" s="208"/>
      <c r="Y81" s="208"/>
      <c r="Z81" s="208"/>
      <c r="AA81" s="208"/>
      <c r="AB81" s="208"/>
      <c r="AC81" s="208"/>
    </row>
    <row r="82" spans="1:29" s="36" customFormat="1" hidden="1" x14ac:dyDescent="0.25">
      <c r="A82" s="252" t="s">
        <v>215</v>
      </c>
      <c r="B82" s="185">
        <f>+B50+B52+B54+B59+B61+B63+B71+B72+B73+B74</f>
        <v>4565</v>
      </c>
      <c r="C82" s="185">
        <f>+C50+C52+C54+C59+C61+C63+C71+C72+C73+C74</f>
        <v>4585</v>
      </c>
      <c r="D82" s="185">
        <f t="shared" ref="D82:E82" si="4">+D50+D52+D54+D59+D61+D63+D71+D72+D73+D74</f>
        <v>4465</v>
      </c>
      <c r="E82" s="185">
        <f t="shared" si="4"/>
        <v>5324</v>
      </c>
      <c r="F82" s="251">
        <f t="shared" si="2"/>
        <v>-0.14256198347107438</v>
      </c>
      <c r="G82" s="251" t="e">
        <f>($B82-#REF!)/#REF!</f>
        <v>#REF!</v>
      </c>
      <c r="H82" s="251" t="e">
        <f>($B82-#REF!)/#REF!</f>
        <v>#REF!</v>
      </c>
      <c r="I82" s="251">
        <f>($B82-D82)/D82</f>
        <v>2.2396416573348264E-2</v>
      </c>
      <c r="J82" s="251">
        <f>($B82-C82)/C82</f>
        <v>-4.3620501635768813E-3</v>
      </c>
      <c r="K82" s="208"/>
      <c r="L82" s="208"/>
      <c r="M82" s="208"/>
      <c r="N82" s="208"/>
      <c r="O82" s="208"/>
      <c r="P82" s="208"/>
      <c r="Q82" s="208"/>
      <c r="R82" s="208"/>
      <c r="S82" s="208"/>
      <c r="T82" s="208"/>
      <c r="U82" s="208"/>
      <c r="V82" s="208"/>
      <c r="W82" s="208"/>
      <c r="X82" s="208"/>
      <c r="Y82" s="208"/>
      <c r="Z82" s="208"/>
      <c r="AA82" s="208"/>
      <c r="AB82" s="208"/>
      <c r="AC82" s="208"/>
    </row>
    <row r="83" spans="1:29" s="36" customFormat="1" hidden="1" x14ac:dyDescent="0.25">
      <c r="A83" s="249" t="s">
        <v>132</v>
      </c>
      <c r="B83" s="253">
        <f>SUM(B79:B82)</f>
        <v>20800</v>
      </c>
      <c r="C83" s="253">
        <f>SUM(C79:C82)</f>
        <v>21012</v>
      </c>
      <c r="D83" s="253">
        <f>SUM(D79:D82)</f>
        <v>20631</v>
      </c>
      <c r="E83" s="253">
        <f t="shared" ref="E83" si="5">SUM(E79:E82)</f>
        <v>24035</v>
      </c>
      <c r="F83" s="251">
        <f t="shared" si="2"/>
        <v>-0.13459538173496985</v>
      </c>
      <c r="G83" s="251" t="e">
        <f>($B83-#REF!)/#REF!</f>
        <v>#REF!</v>
      </c>
      <c r="H83" s="251" t="e">
        <f>($B83-#REF!)/#REF!</f>
        <v>#REF!</v>
      </c>
      <c r="I83" s="251">
        <f>($B83-D83)/D83</f>
        <v>8.1915563957151855E-3</v>
      </c>
      <c r="J83" s="251">
        <f>($B83-C83)/C83</f>
        <v>-1.0089472682276794E-2</v>
      </c>
      <c r="K83" s="208"/>
      <c r="L83" s="208"/>
      <c r="M83" s="208"/>
      <c r="N83" s="208"/>
      <c r="O83" s="208"/>
      <c r="P83" s="208"/>
      <c r="Q83" s="208"/>
      <c r="R83" s="208"/>
      <c r="S83" s="208"/>
      <c r="T83" s="208"/>
      <c r="U83" s="208"/>
      <c r="V83" s="208"/>
      <c r="W83" s="208"/>
      <c r="X83" s="208"/>
      <c r="Y83" s="208"/>
      <c r="Z83" s="208"/>
      <c r="AA83" s="208"/>
      <c r="AB83" s="208"/>
      <c r="AC83" s="208"/>
    </row>
    <row r="84" spans="1:29" hidden="1" x14ac:dyDescent="0.25">
      <c r="A84" s="36"/>
      <c r="B84" s="36"/>
      <c r="C84" s="36"/>
      <c r="D84" s="36"/>
      <c r="E84" s="36"/>
      <c r="F84" s="36"/>
      <c r="G84" s="36"/>
      <c r="H84" s="36"/>
      <c r="I84" s="36"/>
      <c r="J84" s="208"/>
      <c r="K84" s="208"/>
      <c r="L84" s="208"/>
      <c r="M84" s="208"/>
      <c r="N84" s="208"/>
      <c r="O84" s="208"/>
      <c r="P84" s="208"/>
      <c r="Q84" s="208"/>
      <c r="R84" s="208"/>
      <c r="S84" s="208"/>
      <c r="T84" s="208"/>
      <c r="U84" s="208"/>
      <c r="V84" s="208"/>
      <c r="W84" s="208"/>
      <c r="X84" s="208"/>
      <c r="Y84" s="208"/>
      <c r="Z84" s="208"/>
      <c r="AA84" s="208"/>
      <c r="AB84" s="208"/>
      <c r="AC84" s="208"/>
    </row>
    <row r="85" spans="1:29" hidden="1" x14ac:dyDescent="0.25">
      <c r="A85" s="36"/>
      <c r="B85" s="36"/>
      <c r="C85" s="36"/>
      <c r="D85" s="36"/>
      <c r="E85" s="36"/>
      <c r="F85" s="36"/>
      <c r="G85" s="36"/>
      <c r="H85" s="36"/>
      <c r="I85" s="36"/>
      <c r="J85" s="208"/>
      <c r="K85" s="208"/>
      <c r="L85" s="208"/>
      <c r="M85" s="208"/>
      <c r="N85" s="208"/>
      <c r="O85" s="208"/>
      <c r="P85" s="208"/>
      <c r="Q85" s="208"/>
      <c r="R85" s="208"/>
      <c r="S85" s="208"/>
      <c r="T85" s="208"/>
      <c r="U85" s="208"/>
      <c r="V85" s="208"/>
      <c r="W85" s="208"/>
      <c r="X85" s="208"/>
      <c r="Y85" s="208"/>
      <c r="Z85" s="208"/>
      <c r="AA85" s="208"/>
      <c r="AB85" s="208"/>
      <c r="AC85" s="208"/>
    </row>
    <row r="86" spans="1:29" hidden="1" x14ac:dyDescent="0.25">
      <c r="A86" s="36"/>
      <c r="B86" s="36"/>
      <c r="C86" s="36"/>
      <c r="D86" s="36"/>
      <c r="E86" s="36"/>
      <c r="F86" s="36"/>
      <c r="G86" s="36"/>
      <c r="H86" s="36"/>
      <c r="I86" s="36"/>
      <c r="J86" s="208"/>
      <c r="K86" s="208"/>
      <c r="L86" s="208"/>
      <c r="M86" s="208"/>
      <c r="N86" s="208"/>
      <c r="O86" s="208"/>
      <c r="P86" s="208"/>
      <c r="Q86" s="208"/>
      <c r="R86" s="208"/>
      <c r="S86" s="208"/>
      <c r="T86" s="208"/>
      <c r="U86" s="208"/>
      <c r="V86" s="208"/>
      <c r="W86" s="208"/>
      <c r="X86" s="208"/>
      <c r="Y86" s="208"/>
      <c r="Z86" s="208"/>
      <c r="AA86" s="208"/>
      <c r="AB86" s="208"/>
      <c r="AC86" s="208"/>
    </row>
    <row r="87" spans="1:29" x14ac:dyDescent="0.25">
      <c r="A87" s="36"/>
      <c r="B87" s="36"/>
      <c r="C87" s="36"/>
      <c r="D87" s="36"/>
      <c r="E87" s="36"/>
      <c r="F87" s="36"/>
      <c r="G87" s="36"/>
      <c r="H87" s="36"/>
      <c r="I87" s="36"/>
      <c r="J87" s="208"/>
      <c r="K87" s="208"/>
      <c r="L87" s="208"/>
      <c r="M87" s="208"/>
      <c r="N87" s="208"/>
      <c r="O87" s="208"/>
      <c r="P87" s="208"/>
      <c r="Q87" s="208"/>
      <c r="R87" s="208"/>
      <c r="S87" s="208"/>
      <c r="T87" s="208"/>
      <c r="U87" s="208"/>
      <c r="V87" s="208"/>
      <c r="W87" s="208"/>
      <c r="X87" s="208"/>
      <c r="Y87" s="208"/>
      <c r="Z87" s="208"/>
      <c r="AA87" s="208"/>
      <c r="AB87" s="208"/>
      <c r="AC87" s="208"/>
    </row>
    <row r="88" spans="1:29" x14ac:dyDescent="0.25">
      <c r="A88" s="208"/>
      <c r="B88" s="208"/>
      <c r="C88" s="208"/>
      <c r="D88" s="208"/>
      <c r="E88" s="208"/>
      <c r="F88" s="208"/>
      <c r="G88" s="208"/>
      <c r="H88" s="208"/>
      <c r="I88" s="208"/>
      <c r="J88" s="208"/>
      <c r="K88" s="208"/>
      <c r="L88" s="208"/>
      <c r="M88" s="208"/>
      <c r="N88" s="208"/>
      <c r="O88" s="208"/>
      <c r="P88" s="208"/>
      <c r="Q88" s="208"/>
      <c r="R88" s="208"/>
      <c r="S88" s="208"/>
      <c r="T88" s="208"/>
      <c r="U88" s="208"/>
      <c r="V88" s="208"/>
      <c r="W88" s="208"/>
      <c r="X88" s="208"/>
      <c r="Y88" s="208"/>
      <c r="Z88" s="208"/>
      <c r="AA88" s="208"/>
      <c r="AB88" s="208"/>
      <c r="AC88" s="208"/>
    </row>
  </sheetData>
  <sortState xmlns:xlrd2="http://schemas.microsoft.com/office/spreadsheetml/2017/richdata2" ref="A10:F39">
    <sortCondition ref="A10:A39"/>
  </sortState>
  <mergeCells count="3">
    <mergeCell ref="B8:B9"/>
    <mergeCell ref="C8:C9"/>
    <mergeCell ref="D8:F8"/>
  </mergeCells>
  <phoneticPr fontId="19" type="noConversion"/>
  <conditionalFormatting sqref="C10:C39">
    <cfRule type="colorScale" priority="3">
      <colorScale>
        <cfvo type="min"/>
        <cfvo type="max"/>
        <color rgb="FFFFEF9C"/>
        <color rgb="FF63BE7B"/>
      </colorScale>
    </cfRule>
  </conditionalFormatting>
  <conditionalFormatting sqref="D10:F40">
    <cfRule type="dataBar" priority="19">
      <dataBar>
        <cfvo type="min"/>
        <cfvo type="max"/>
        <color rgb="FF92D050"/>
      </dataBar>
      <extLst>
        <ext xmlns:x14="http://schemas.microsoft.com/office/spreadsheetml/2009/9/main" uri="{B025F937-C7B1-47D3-B67F-A62EFF666E3E}">
          <x14:id>{5A6C7267-8056-4AC4-9033-81A6F5FD57C3}</x14:id>
        </ext>
      </extLst>
    </cfRule>
  </conditionalFormatting>
  <conditionalFormatting sqref="H79:H83">
    <cfRule type="colorScale" priority="2">
      <colorScale>
        <cfvo type="min"/>
        <cfvo type="max"/>
        <color rgb="FF63BE7B"/>
        <color rgb="FFFFEF9C"/>
      </colorScale>
    </cfRule>
  </conditionalFormatting>
  <conditionalFormatting sqref="I79:J83">
    <cfRule type="colorScale" priority="1">
      <colorScale>
        <cfvo type="min"/>
        <cfvo type="max"/>
        <color rgb="FF63BE7B"/>
        <color rgb="FFFFEF9C"/>
      </colorScale>
    </cfRule>
  </conditionalFormatting>
  <hyperlinks>
    <hyperlink ref="A1" location="Índex!A1" display="TORNAR A L'ÍNDEX" xr:uid="{BACB3BBC-6F2C-415D-915D-BD49FEE65875}"/>
  </hyperlink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5A6C7267-8056-4AC4-9033-81A6F5FD57C3}">
            <x14:dataBar minLength="0" maxLength="100" direction="leftToRight">
              <x14:cfvo type="autoMin"/>
              <x14:cfvo type="autoMax"/>
              <x14:negativeFillColor rgb="FFFF0000"/>
              <x14:axisColor rgb="FF000000"/>
            </x14:dataBar>
          </x14:cfRule>
          <xm:sqref>D10:F40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33</vt:i4>
      </vt:variant>
    </vt:vector>
  </HeadingPairs>
  <TitlesOfParts>
    <vt:vector size="33" baseType="lpstr">
      <vt:lpstr>Índex</vt:lpstr>
      <vt:lpstr>GG</vt:lpstr>
      <vt:lpstr>TG</vt:lpstr>
      <vt:lpstr>GE1</vt:lpstr>
      <vt:lpstr>GE2</vt:lpstr>
      <vt:lpstr>TE1</vt:lpstr>
      <vt:lpstr>TE2</vt:lpstr>
      <vt:lpstr>DIN_Empreses</vt:lpstr>
      <vt:lpstr>TE3</vt:lpstr>
      <vt:lpstr>GRGSS1</vt:lpstr>
      <vt:lpstr>GRGSS2</vt:lpstr>
      <vt:lpstr>GRGSS3</vt:lpstr>
      <vt:lpstr>TRGSS1</vt:lpstr>
      <vt:lpstr>TRGSS2</vt:lpstr>
      <vt:lpstr>DIN_RGSS</vt:lpstr>
      <vt:lpstr>TRGSS3</vt:lpstr>
      <vt:lpstr>TRGSS4</vt:lpstr>
      <vt:lpstr>TRGS5</vt:lpstr>
      <vt:lpstr>TRGSS6</vt:lpstr>
      <vt:lpstr>GRETA1</vt:lpstr>
      <vt:lpstr>GRETA2</vt:lpstr>
      <vt:lpstr>TRETA1</vt:lpstr>
      <vt:lpstr>TRETA2</vt:lpstr>
      <vt:lpstr>DIN_RETA</vt:lpstr>
      <vt:lpstr>TRETA3</vt:lpstr>
      <vt:lpstr>T7S1</vt:lpstr>
      <vt:lpstr>G7S1</vt:lpstr>
      <vt:lpstr>T7S2</vt:lpstr>
      <vt:lpstr>G7S2</vt:lpstr>
      <vt:lpstr>T7S3</vt:lpstr>
      <vt:lpstr>TTC1</vt:lpstr>
      <vt:lpstr>TTC2</vt:lpstr>
      <vt:lpstr>Instamaps dones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 Lopez</dc:creator>
  <cp:lastModifiedBy>Nuria Garcia Saladrigas</cp:lastModifiedBy>
  <dcterms:created xsi:type="dcterms:W3CDTF">2015-06-05T18:19:34Z</dcterms:created>
  <dcterms:modified xsi:type="dcterms:W3CDTF">2026-04-23T12:02:35Z</dcterms:modified>
</cp:coreProperties>
</file>